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autoCompressPictures="0" defaultThemeVersion="124226"/>
  <bookViews>
    <workbookView xWindow="525" yWindow="0" windowWidth="15600" windowHeight="11760"/>
  </bookViews>
  <sheets>
    <sheet name="REKOD PRESTASI KELAS" sheetId="19" r:id="rId1"/>
    <sheet name="DATA PERNYATAAN TAHAP" sheetId="5" r:id="rId2"/>
    <sheet name="LAPORAN INDIVIDU" sheetId="21" r:id="rId3"/>
    <sheet name="Data Skor" sheetId="22" state="hidden" r:id="rId4"/>
  </sheets>
  <definedNames>
    <definedName name="ADAB">'DATA PERNYATAAN TAHAP'!$A$78:$B$83</definedName>
    <definedName name="AQIDAH">'DATA PERNYATAAN TAHAP'!$A$59:$B$64</definedName>
    <definedName name="HADIS">'DATA PERNYATAAN TAHAP'!$A$50:$B$55</definedName>
    <definedName name="HAFAZAN">'DATA PERNYATAAN TAHAP'!$A$23:$B$28</definedName>
    <definedName name="IBADAH">'DATA PERNYATAAN TAHAP'!$A$68:$B$73</definedName>
    <definedName name="JAWI">'DATA PERNYATAAN TAHAP'!$A$98:$B$103</definedName>
    <definedName name="KEFAHAMAN">'DATA PERNYATAAN TAHAP'!$A$32:$B$37</definedName>
    <definedName name="MAKLUMAT">'Data Skor'!$B$4:$O$53</definedName>
    <definedName name="NAMAMURID">'Data Skor'!$B$4:$B$53</definedName>
    <definedName name="PENYATAUMUM">'DATA PERNYATAAN TAHAP'!$A$5:$B$10</definedName>
    <definedName name="_xlnm.Print_Area" localSheetId="2">'LAPORAN INDIVIDU'!$A$1:$L$48</definedName>
    <definedName name="_xlnm.Print_Area" localSheetId="0">'REKOD PRESTASI KELAS'!$A$1:$AZ$67</definedName>
    <definedName name="SIRAH">'DATA PERNYATAAN TAHAP'!$A$88:$B$93</definedName>
    <definedName name="SKOR">'REKOD PRESTASI KELAS'!$AW$11:$AW$17</definedName>
    <definedName name="TAHAP">'REKOD PRESTASI KELAS'!$AW$12:$AW$17</definedName>
    <definedName name="TAJWID">'DATA PERNYATAAN TAHAP'!$A$41:$B$46</definedName>
    <definedName name="TILAWAH">'DATA PERNYATAAN TAHAP'!$A$14:$B$19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22" l="1"/>
  <c r="E4" i="22"/>
  <c r="B5" i="22"/>
  <c r="B6" i="22"/>
  <c r="B7" i="22"/>
  <c r="B8" i="22"/>
  <c r="C4" i="22"/>
  <c r="D4" i="22"/>
  <c r="F4" i="22"/>
  <c r="G4" i="22"/>
  <c r="H4" i="22"/>
  <c r="I4" i="22"/>
  <c r="J4" i="22"/>
  <c r="AD10" i="19"/>
  <c r="K4" i="22"/>
  <c r="L4" i="22"/>
  <c r="M4" i="22"/>
  <c r="N4" i="22"/>
  <c r="O4" i="22"/>
  <c r="C5" i="22"/>
  <c r="D5" i="22"/>
  <c r="E5" i="22"/>
  <c r="F5" i="22"/>
  <c r="G5" i="22"/>
  <c r="H5" i="22"/>
  <c r="I5" i="22"/>
  <c r="J5" i="22"/>
  <c r="AD11" i="19"/>
  <c r="K5" i="22"/>
  <c r="L5" i="22"/>
  <c r="M5" i="22"/>
  <c r="N5" i="22"/>
  <c r="O5" i="22"/>
  <c r="C6" i="22"/>
  <c r="D6" i="22"/>
  <c r="E6" i="22"/>
  <c r="F6" i="22"/>
  <c r="G6" i="22"/>
  <c r="H6" i="22"/>
  <c r="I6" i="22"/>
  <c r="J6" i="22"/>
  <c r="AD12" i="19"/>
  <c r="K6" i="22"/>
  <c r="L6" i="22"/>
  <c r="M6" i="22"/>
  <c r="N6" i="22"/>
  <c r="O6" i="22"/>
  <c r="C7" i="22"/>
  <c r="D7" i="22"/>
  <c r="E7" i="22"/>
  <c r="F7" i="22"/>
  <c r="G7" i="22"/>
  <c r="H7" i="22"/>
  <c r="I7" i="22"/>
  <c r="J7" i="22"/>
  <c r="AD13" i="19"/>
  <c r="K7" i="22"/>
  <c r="L7" i="22"/>
  <c r="M7" i="22"/>
  <c r="N7" i="22"/>
  <c r="O7" i="22"/>
  <c r="C8" i="22"/>
  <c r="D8" i="22"/>
  <c r="E8" i="22"/>
  <c r="F8" i="22"/>
  <c r="G8" i="22"/>
  <c r="H8" i="22"/>
  <c r="I8" i="22"/>
  <c r="J8" i="22"/>
  <c r="AD14" i="19"/>
  <c r="K8" i="22"/>
  <c r="L8" i="22"/>
  <c r="M8" i="22"/>
  <c r="N8" i="22"/>
  <c r="O8" i="22"/>
  <c r="B9" i="22"/>
  <c r="C9" i="22"/>
  <c r="D9" i="22"/>
  <c r="E9" i="22"/>
  <c r="F9" i="22"/>
  <c r="G9" i="22"/>
  <c r="H9" i="22"/>
  <c r="I9" i="22"/>
  <c r="J9" i="22"/>
  <c r="AD15" i="19"/>
  <c r="K9" i="22"/>
  <c r="L9" i="22"/>
  <c r="M9" i="22"/>
  <c r="N9" i="22"/>
  <c r="O9" i="22"/>
  <c r="B10" i="22"/>
  <c r="C10" i="22"/>
  <c r="D10" i="22"/>
  <c r="E10" i="22"/>
  <c r="F10" i="22"/>
  <c r="G10" i="22"/>
  <c r="H10" i="22"/>
  <c r="I10" i="22"/>
  <c r="N10" i="22"/>
  <c r="J10" i="22"/>
  <c r="AD16" i="19"/>
  <c r="K10" i="22"/>
  <c r="L10" i="22"/>
  <c r="M10" i="22"/>
  <c r="O10" i="22"/>
  <c r="D16" i="21"/>
  <c r="F16" i="21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D17" i="19"/>
  <c r="AD18" i="19"/>
  <c r="AD19" i="19"/>
  <c r="AD20" i="19"/>
  <c r="AD21" i="19"/>
  <c r="AD22" i="19"/>
  <c r="AD23" i="19"/>
  <c r="AD24" i="19"/>
  <c r="AD25" i="19"/>
  <c r="AD26" i="19"/>
  <c r="AD27" i="19"/>
  <c r="AD28" i="19"/>
  <c r="AD29" i="19"/>
  <c r="AD30" i="19"/>
  <c r="AD31" i="19"/>
  <c r="AD32" i="19"/>
  <c r="AD33" i="19"/>
  <c r="AD34" i="19"/>
  <c r="AD35" i="19"/>
  <c r="AD36" i="19"/>
  <c r="AD37" i="19"/>
  <c r="AD38" i="19"/>
  <c r="AD39" i="19"/>
  <c r="AD40" i="19"/>
  <c r="AD41" i="19"/>
  <c r="AD42" i="19"/>
  <c r="AD43" i="19"/>
  <c r="AD44" i="19"/>
  <c r="AD45" i="19"/>
  <c r="AD46" i="19"/>
  <c r="AD47" i="19"/>
  <c r="AD48" i="19"/>
  <c r="AD49" i="19"/>
  <c r="AD50" i="19"/>
  <c r="AD51" i="19"/>
  <c r="AD52" i="19"/>
  <c r="AD53" i="19"/>
  <c r="AD54" i="19"/>
  <c r="AD55" i="19"/>
  <c r="AD56" i="19"/>
  <c r="AD57" i="19"/>
  <c r="AD58" i="19"/>
  <c r="AD59" i="19"/>
  <c r="Y17" i="19"/>
  <c r="Y18" i="19"/>
  <c r="Y19" i="19"/>
  <c r="Y20" i="19"/>
  <c r="Y21" i="19"/>
  <c r="Y22" i="19"/>
  <c r="Y23" i="19"/>
  <c r="Y24" i="19"/>
  <c r="Y25" i="19"/>
  <c r="Y26" i="19"/>
  <c r="Y27" i="19"/>
  <c r="Y28" i="19"/>
  <c r="Y29" i="19"/>
  <c r="Y30" i="19"/>
  <c r="Y31" i="19"/>
  <c r="Y32" i="19"/>
  <c r="Y33" i="19"/>
  <c r="Y34" i="19"/>
  <c r="Y35" i="19"/>
  <c r="Y36" i="19"/>
  <c r="Y37" i="19"/>
  <c r="Y38" i="19"/>
  <c r="Y39" i="19"/>
  <c r="Y40" i="19"/>
  <c r="Y41" i="19"/>
  <c r="Y42" i="19"/>
  <c r="Y43" i="19"/>
  <c r="Y44" i="19"/>
  <c r="Y45" i="19"/>
  <c r="Y46" i="19"/>
  <c r="Y47" i="19"/>
  <c r="Y48" i="19"/>
  <c r="Y49" i="19"/>
  <c r="Y50" i="19"/>
  <c r="Y51" i="19"/>
  <c r="Y52" i="19"/>
  <c r="Y53" i="19"/>
  <c r="Y54" i="19"/>
  <c r="Y55" i="19"/>
  <c r="Y56" i="19"/>
  <c r="Y57" i="19"/>
  <c r="Y58" i="19"/>
  <c r="Y59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AQ11" i="19"/>
  <c r="AQ12" i="19"/>
  <c r="AQ13" i="19"/>
  <c r="AQ14" i="19"/>
  <c r="AQ15" i="19"/>
  <c r="AQ16" i="19"/>
  <c r="E11" i="22"/>
  <c r="F11" i="22"/>
  <c r="G11" i="22"/>
  <c r="J11" i="22"/>
  <c r="K11" i="22"/>
  <c r="L11" i="22"/>
  <c r="M11" i="22"/>
  <c r="H11" i="22"/>
  <c r="I11" i="22"/>
  <c r="N11" i="22"/>
  <c r="O11" i="22"/>
  <c r="AQ17" i="19"/>
  <c r="E12" i="22"/>
  <c r="F12" i="22"/>
  <c r="G12" i="22"/>
  <c r="J12" i="22"/>
  <c r="K12" i="22"/>
  <c r="L12" i="22"/>
  <c r="M12" i="22"/>
  <c r="H12" i="22"/>
  <c r="I12" i="22"/>
  <c r="N12" i="22"/>
  <c r="O12" i="22"/>
  <c r="AQ18" i="19"/>
  <c r="E13" i="22"/>
  <c r="F13" i="22"/>
  <c r="G13" i="22"/>
  <c r="J13" i="22"/>
  <c r="K13" i="22"/>
  <c r="L13" i="22"/>
  <c r="M13" i="22"/>
  <c r="H13" i="22"/>
  <c r="I13" i="22"/>
  <c r="N13" i="22"/>
  <c r="O13" i="22"/>
  <c r="AQ19" i="19"/>
  <c r="E14" i="22"/>
  <c r="F14" i="22"/>
  <c r="G14" i="22"/>
  <c r="J14" i="22"/>
  <c r="K14" i="22"/>
  <c r="L14" i="22"/>
  <c r="M14" i="22"/>
  <c r="H14" i="22"/>
  <c r="I14" i="22"/>
  <c r="N14" i="22"/>
  <c r="O14" i="22"/>
  <c r="AQ20" i="19"/>
  <c r="E15" i="22"/>
  <c r="F15" i="22"/>
  <c r="G15" i="22"/>
  <c r="J15" i="22"/>
  <c r="K15" i="22"/>
  <c r="L15" i="22"/>
  <c r="M15" i="22"/>
  <c r="H15" i="22"/>
  <c r="I15" i="22"/>
  <c r="N15" i="22"/>
  <c r="O15" i="22"/>
  <c r="AQ21" i="19"/>
  <c r="E16" i="22"/>
  <c r="F16" i="22"/>
  <c r="G16" i="22"/>
  <c r="J16" i="22"/>
  <c r="K16" i="22"/>
  <c r="L16" i="22"/>
  <c r="M16" i="22"/>
  <c r="H16" i="22"/>
  <c r="I16" i="22"/>
  <c r="N16" i="22"/>
  <c r="O16" i="22"/>
  <c r="AQ22" i="19"/>
  <c r="E17" i="22"/>
  <c r="F17" i="22"/>
  <c r="G17" i="22"/>
  <c r="J17" i="22"/>
  <c r="K17" i="22"/>
  <c r="L17" i="22"/>
  <c r="M17" i="22"/>
  <c r="H17" i="22"/>
  <c r="I17" i="22"/>
  <c r="N17" i="22"/>
  <c r="O17" i="22"/>
  <c r="AQ23" i="19"/>
  <c r="E18" i="22"/>
  <c r="F18" i="22"/>
  <c r="G18" i="22"/>
  <c r="J18" i="22"/>
  <c r="K18" i="22"/>
  <c r="L18" i="22"/>
  <c r="M18" i="22"/>
  <c r="H18" i="22"/>
  <c r="I18" i="22"/>
  <c r="N18" i="22"/>
  <c r="O18" i="22"/>
  <c r="AQ24" i="19"/>
  <c r="E19" i="22"/>
  <c r="F19" i="22"/>
  <c r="G19" i="22"/>
  <c r="J19" i="22"/>
  <c r="K19" i="22"/>
  <c r="L19" i="22"/>
  <c r="M19" i="22"/>
  <c r="H19" i="22"/>
  <c r="I19" i="22"/>
  <c r="N19" i="22"/>
  <c r="O19" i="22"/>
  <c r="AQ25" i="19"/>
  <c r="E20" i="22"/>
  <c r="F20" i="22"/>
  <c r="G20" i="22"/>
  <c r="J20" i="22"/>
  <c r="K20" i="22"/>
  <c r="L20" i="22"/>
  <c r="M20" i="22"/>
  <c r="H20" i="22"/>
  <c r="I20" i="22"/>
  <c r="N20" i="22"/>
  <c r="O20" i="22"/>
  <c r="AQ26" i="19"/>
  <c r="E21" i="22"/>
  <c r="F21" i="22"/>
  <c r="G21" i="22"/>
  <c r="J21" i="22"/>
  <c r="K21" i="22"/>
  <c r="L21" i="22"/>
  <c r="M21" i="22"/>
  <c r="H21" i="22"/>
  <c r="I21" i="22"/>
  <c r="N21" i="22"/>
  <c r="O21" i="22"/>
  <c r="AQ27" i="19"/>
  <c r="E22" i="22"/>
  <c r="F22" i="22"/>
  <c r="G22" i="22"/>
  <c r="J22" i="22"/>
  <c r="K22" i="22"/>
  <c r="L22" i="22"/>
  <c r="M22" i="22"/>
  <c r="H22" i="22"/>
  <c r="I22" i="22"/>
  <c r="N22" i="22"/>
  <c r="O22" i="22"/>
  <c r="AQ28" i="19"/>
  <c r="E23" i="22"/>
  <c r="F23" i="22"/>
  <c r="G23" i="22"/>
  <c r="J23" i="22"/>
  <c r="K23" i="22"/>
  <c r="L23" i="22"/>
  <c r="M23" i="22"/>
  <c r="H23" i="22"/>
  <c r="I23" i="22"/>
  <c r="N23" i="22"/>
  <c r="O23" i="22"/>
  <c r="AQ29" i="19"/>
  <c r="E24" i="22"/>
  <c r="F24" i="22"/>
  <c r="G24" i="22"/>
  <c r="J24" i="22"/>
  <c r="K24" i="22"/>
  <c r="L24" i="22"/>
  <c r="M24" i="22"/>
  <c r="H24" i="22"/>
  <c r="I24" i="22"/>
  <c r="N24" i="22"/>
  <c r="O24" i="22"/>
  <c r="AQ30" i="19"/>
  <c r="E25" i="22"/>
  <c r="F25" i="22"/>
  <c r="G25" i="22"/>
  <c r="J25" i="22"/>
  <c r="K25" i="22"/>
  <c r="L25" i="22"/>
  <c r="M25" i="22"/>
  <c r="H25" i="22"/>
  <c r="I25" i="22"/>
  <c r="N25" i="22"/>
  <c r="O25" i="22"/>
  <c r="AQ31" i="19"/>
  <c r="E26" i="22"/>
  <c r="F26" i="22"/>
  <c r="G26" i="22"/>
  <c r="J26" i="22"/>
  <c r="K26" i="22"/>
  <c r="L26" i="22"/>
  <c r="M26" i="22"/>
  <c r="H26" i="22"/>
  <c r="I26" i="22"/>
  <c r="N26" i="22"/>
  <c r="O26" i="22"/>
  <c r="AQ32" i="19"/>
  <c r="E27" i="22"/>
  <c r="F27" i="22"/>
  <c r="G27" i="22"/>
  <c r="J27" i="22"/>
  <c r="K27" i="22"/>
  <c r="L27" i="22"/>
  <c r="M27" i="22"/>
  <c r="H27" i="22"/>
  <c r="I27" i="22"/>
  <c r="N27" i="22"/>
  <c r="O27" i="22"/>
  <c r="AQ33" i="19"/>
  <c r="E28" i="22"/>
  <c r="F28" i="22"/>
  <c r="G28" i="22"/>
  <c r="J28" i="22"/>
  <c r="K28" i="22"/>
  <c r="L28" i="22"/>
  <c r="M28" i="22"/>
  <c r="H28" i="22"/>
  <c r="I28" i="22"/>
  <c r="N28" i="22"/>
  <c r="O28" i="22"/>
  <c r="AQ34" i="19"/>
  <c r="E29" i="22"/>
  <c r="F29" i="22"/>
  <c r="G29" i="22"/>
  <c r="J29" i="22"/>
  <c r="K29" i="22"/>
  <c r="L29" i="22"/>
  <c r="M29" i="22"/>
  <c r="H29" i="22"/>
  <c r="I29" i="22"/>
  <c r="N29" i="22"/>
  <c r="O29" i="22"/>
  <c r="AQ35" i="19"/>
  <c r="E30" i="22"/>
  <c r="F30" i="22"/>
  <c r="G30" i="22"/>
  <c r="J30" i="22"/>
  <c r="K30" i="22"/>
  <c r="L30" i="22"/>
  <c r="M30" i="22"/>
  <c r="H30" i="22"/>
  <c r="I30" i="22"/>
  <c r="N30" i="22"/>
  <c r="O30" i="22"/>
  <c r="AQ36" i="19"/>
  <c r="E31" i="22"/>
  <c r="F31" i="22"/>
  <c r="G31" i="22"/>
  <c r="J31" i="22"/>
  <c r="K31" i="22"/>
  <c r="L31" i="22"/>
  <c r="M31" i="22"/>
  <c r="H31" i="22"/>
  <c r="I31" i="22"/>
  <c r="N31" i="22"/>
  <c r="O31" i="22"/>
  <c r="AQ37" i="19"/>
  <c r="E32" i="22"/>
  <c r="F32" i="22"/>
  <c r="G32" i="22"/>
  <c r="J32" i="22"/>
  <c r="K32" i="22"/>
  <c r="L32" i="22"/>
  <c r="M32" i="22"/>
  <c r="H32" i="22"/>
  <c r="I32" i="22"/>
  <c r="N32" i="22"/>
  <c r="O32" i="22"/>
  <c r="AQ38" i="19"/>
  <c r="E33" i="22"/>
  <c r="F33" i="22"/>
  <c r="G33" i="22"/>
  <c r="J33" i="22"/>
  <c r="K33" i="22"/>
  <c r="L33" i="22"/>
  <c r="M33" i="22"/>
  <c r="H33" i="22"/>
  <c r="I33" i="22"/>
  <c r="N33" i="22"/>
  <c r="O33" i="22"/>
  <c r="AQ39" i="19"/>
  <c r="E34" i="22"/>
  <c r="F34" i="22"/>
  <c r="G34" i="22"/>
  <c r="J34" i="22"/>
  <c r="K34" i="22"/>
  <c r="L34" i="22"/>
  <c r="M34" i="22"/>
  <c r="H34" i="22"/>
  <c r="I34" i="22"/>
  <c r="N34" i="22"/>
  <c r="O34" i="22"/>
  <c r="AQ40" i="19"/>
  <c r="E35" i="22"/>
  <c r="F35" i="22"/>
  <c r="G35" i="22"/>
  <c r="J35" i="22"/>
  <c r="K35" i="22"/>
  <c r="L35" i="22"/>
  <c r="M35" i="22"/>
  <c r="H35" i="22"/>
  <c r="I35" i="22"/>
  <c r="N35" i="22"/>
  <c r="O35" i="22"/>
  <c r="AQ41" i="19"/>
  <c r="E36" i="22"/>
  <c r="F36" i="22"/>
  <c r="G36" i="22"/>
  <c r="J36" i="22"/>
  <c r="K36" i="22"/>
  <c r="L36" i="22"/>
  <c r="M36" i="22"/>
  <c r="H36" i="22"/>
  <c r="I36" i="22"/>
  <c r="N36" i="22"/>
  <c r="O36" i="22"/>
  <c r="AQ42" i="19"/>
  <c r="E37" i="22"/>
  <c r="F37" i="22"/>
  <c r="G37" i="22"/>
  <c r="J37" i="22"/>
  <c r="K37" i="22"/>
  <c r="L37" i="22"/>
  <c r="M37" i="22"/>
  <c r="H37" i="22"/>
  <c r="I37" i="22"/>
  <c r="N37" i="22"/>
  <c r="O37" i="22"/>
  <c r="AQ43" i="19"/>
  <c r="E38" i="22"/>
  <c r="F38" i="22"/>
  <c r="G38" i="22"/>
  <c r="J38" i="22"/>
  <c r="K38" i="22"/>
  <c r="L38" i="22"/>
  <c r="M38" i="22"/>
  <c r="H38" i="22"/>
  <c r="I38" i="22"/>
  <c r="N38" i="22"/>
  <c r="O38" i="22"/>
  <c r="AQ44" i="19"/>
  <c r="E39" i="22"/>
  <c r="F39" i="22"/>
  <c r="G39" i="22"/>
  <c r="J39" i="22"/>
  <c r="K39" i="22"/>
  <c r="L39" i="22"/>
  <c r="M39" i="22"/>
  <c r="H39" i="22"/>
  <c r="I39" i="22"/>
  <c r="N39" i="22"/>
  <c r="O39" i="22"/>
  <c r="AQ45" i="19"/>
  <c r="E40" i="22"/>
  <c r="F40" i="22"/>
  <c r="G40" i="22"/>
  <c r="J40" i="22"/>
  <c r="K40" i="22"/>
  <c r="L40" i="22"/>
  <c r="M40" i="22"/>
  <c r="H40" i="22"/>
  <c r="I40" i="22"/>
  <c r="N40" i="22"/>
  <c r="O40" i="22"/>
  <c r="AQ46" i="19"/>
  <c r="E41" i="22"/>
  <c r="F41" i="22"/>
  <c r="G41" i="22"/>
  <c r="J41" i="22"/>
  <c r="K41" i="22"/>
  <c r="L41" i="22"/>
  <c r="M41" i="22"/>
  <c r="H41" i="22"/>
  <c r="I41" i="22"/>
  <c r="N41" i="22"/>
  <c r="O41" i="22"/>
  <c r="AQ47" i="19"/>
  <c r="E42" i="22"/>
  <c r="F42" i="22"/>
  <c r="G42" i="22"/>
  <c r="J42" i="22"/>
  <c r="K42" i="22"/>
  <c r="L42" i="22"/>
  <c r="M42" i="22"/>
  <c r="H42" i="22"/>
  <c r="I42" i="22"/>
  <c r="N42" i="22"/>
  <c r="O42" i="22"/>
  <c r="AQ48" i="19"/>
  <c r="E43" i="22"/>
  <c r="F43" i="22"/>
  <c r="G43" i="22"/>
  <c r="J43" i="22"/>
  <c r="K43" i="22"/>
  <c r="L43" i="22"/>
  <c r="M43" i="22"/>
  <c r="H43" i="22"/>
  <c r="I43" i="22"/>
  <c r="N43" i="22"/>
  <c r="O43" i="22"/>
  <c r="AQ49" i="19"/>
  <c r="E44" i="22"/>
  <c r="F44" i="22"/>
  <c r="G44" i="22"/>
  <c r="J44" i="22"/>
  <c r="K44" i="22"/>
  <c r="L44" i="22"/>
  <c r="M44" i="22"/>
  <c r="H44" i="22"/>
  <c r="I44" i="22"/>
  <c r="N44" i="22"/>
  <c r="O44" i="22"/>
  <c r="AQ50" i="19"/>
  <c r="E45" i="22"/>
  <c r="F45" i="22"/>
  <c r="G45" i="22"/>
  <c r="J45" i="22"/>
  <c r="K45" i="22"/>
  <c r="L45" i="22"/>
  <c r="M45" i="22"/>
  <c r="H45" i="22"/>
  <c r="I45" i="22"/>
  <c r="N45" i="22"/>
  <c r="O45" i="22"/>
  <c r="AQ51" i="19"/>
  <c r="E46" i="22"/>
  <c r="F46" i="22"/>
  <c r="G46" i="22"/>
  <c r="J46" i="22"/>
  <c r="K46" i="22"/>
  <c r="L46" i="22"/>
  <c r="M46" i="22"/>
  <c r="H46" i="22"/>
  <c r="I46" i="22"/>
  <c r="N46" i="22"/>
  <c r="O46" i="22"/>
  <c r="AQ52" i="19"/>
  <c r="E47" i="22"/>
  <c r="F47" i="22"/>
  <c r="G47" i="22"/>
  <c r="J47" i="22"/>
  <c r="K47" i="22"/>
  <c r="L47" i="22"/>
  <c r="M47" i="22"/>
  <c r="H47" i="22"/>
  <c r="I47" i="22"/>
  <c r="N47" i="22"/>
  <c r="O47" i="22"/>
  <c r="AQ53" i="19"/>
  <c r="E48" i="22"/>
  <c r="F48" i="22"/>
  <c r="G48" i="22"/>
  <c r="J48" i="22"/>
  <c r="K48" i="22"/>
  <c r="L48" i="22"/>
  <c r="M48" i="22"/>
  <c r="H48" i="22"/>
  <c r="I48" i="22"/>
  <c r="N48" i="22"/>
  <c r="O48" i="22"/>
  <c r="AQ54" i="19"/>
  <c r="E49" i="22"/>
  <c r="F49" i="22"/>
  <c r="G49" i="22"/>
  <c r="J49" i="22"/>
  <c r="K49" i="22"/>
  <c r="L49" i="22"/>
  <c r="M49" i="22"/>
  <c r="H49" i="22"/>
  <c r="I49" i="22"/>
  <c r="N49" i="22"/>
  <c r="O49" i="22"/>
  <c r="AQ55" i="19"/>
  <c r="E50" i="22"/>
  <c r="F50" i="22"/>
  <c r="G50" i="22"/>
  <c r="J50" i="22"/>
  <c r="K50" i="22"/>
  <c r="L50" i="22"/>
  <c r="M50" i="22"/>
  <c r="H50" i="22"/>
  <c r="I50" i="22"/>
  <c r="N50" i="22"/>
  <c r="O50" i="22"/>
  <c r="AQ56" i="19"/>
  <c r="E51" i="22"/>
  <c r="F51" i="22"/>
  <c r="G51" i="22"/>
  <c r="J51" i="22"/>
  <c r="K51" i="22"/>
  <c r="L51" i="22"/>
  <c r="M51" i="22"/>
  <c r="H51" i="22"/>
  <c r="I51" i="22"/>
  <c r="N51" i="22"/>
  <c r="O51" i="22"/>
  <c r="AQ57" i="19"/>
  <c r="E52" i="22"/>
  <c r="F52" i="22"/>
  <c r="G52" i="22"/>
  <c r="J52" i="22"/>
  <c r="K52" i="22"/>
  <c r="L52" i="22"/>
  <c r="M52" i="22"/>
  <c r="H52" i="22"/>
  <c r="I52" i="22"/>
  <c r="N52" i="22"/>
  <c r="O52" i="22"/>
  <c r="AQ58" i="19"/>
  <c r="E53" i="22"/>
  <c r="F53" i="22"/>
  <c r="G53" i="22"/>
  <c r="J53" i="22"/>
  <c r="K53" i="22"/>
  <c r="L53" i="22"/>
  <c r="M53" i="22"/>
  <c r="H53" i="22"/>
  <c r="I53" i="22"/>
  <c r="N53" i="22"/>
  <c r="O53" i="22"/>
  <c r="AQ59" i="19"/>
  <c r="AQ10" i="19"/>
  <c r="E7" i="21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B18" i="22"/>
  <c r="C18" i="22"/>
  <c r="D18" i="22"/>
  <c r="B19" i="22"/>
  <c r="C19" i="22"/>
  <c r="D19" i="22"/>
  <c r="B20" i="22"/>
  <c r="C20" i="22"/>
  <c r="D20" i="22"/>
  <c r="B21" i="22"/>
  <c r="C21" i="22"/>
  <c r="D21" i="22"/>
  <c r="B22" i="22"/>
  <c r="C22" i="22"/>
  <c r="D22" i="22"/>
  <c r="B23" i="22"/>
  <c r="C23" i="22"/>
  <c r="D23" i="22"/>
  <c r="B24" i="22"/>
  <c r="C24" i="22"/>
  <c r="D24" i="22"/>
  <c r="B25" i="22"/>
  <c r="C25" i="22"/>
  <c r="D25" i="22"/>
  <c r="B26" i="22"/>
  <c r="C26" i="22"/>
  <c r="D26" i="22"/>
  <c r="B27" i="22"/>
  <c r="C27" i="22"/>
  <c r="D27" i="22"/>
  <c r="B28" i="22"/>
  <c r="C28" i="22"/>
  <c r="D28" i="22"/>
  <c r="B29" i="22"/>
  <c r="C29" i="22"/>
  <c r="D29" i="22"/>
  <c r="B30" i="22"/>
  <c r="C30" i="22"/>
  <c r="D30" i="22"/>
  <c r="B31" i="22"/>
  <c r="C31" i="22"/>
  <c r="D31" i="22"/>
  <c r="B32" i="22"/>
  <c r="C32" i="22"/>
  <c r="D32" i="22"/>
  <c r="B33" i="22"/>
  <c r="C33" i="22"/>
  <c r="D33" i="22"/>
  <c r="B34" i="22"/>
  <c r="C34" i="22"/>
  <c r="D34" i="22"/>
  <c r="B35" i="22"/>
  <c r="C35" i="22"/>
  <c r="D35" i="22"/>
  <c r="B36" i="22"/>
  <c r="C36" i="22"/>
  <c r="D36" i="22"/>
  <c r="B37" i="22"/>
  <c r="C37" i="22"/>
  <c r="D37" i="22"/>
  <c r="B38" i="22"/>
  <c r="C38" i="22"/>
  <c r="D38" i="22"/>
  <c r="B39" i="22"/>
  <c r="C39" i="22"/>
  <c r="D39" i="22"/>
  <c r="B40" i="22"/>
  <c r="C40" i="22"/>
  <c r="D40" i="22"/>
  <c r="B41" i="22"/>
  <c r="C41" i="22"/>
  <c r="D41" i="22"/>
  <c r="B42" i="22"/>
  <c r="C42" i="22"/>
  <c r="D42" i="22"/>
  <c r="B43" i="22"/>
  <c r="C43" i="22"/>
  <c r="D43" i="22"/>
  <c r="B44" i="22"/>
  <c r="C44" i="22"/>
  <c r="D44" i="22"/>
  <c r="B45" i="22"/>
  <c r="C45" i="22"/>
  <c r="D45" i="22"/>
  <c r="B46" i="22"/>
  <c r="C46" i="22"/>
  <c r="D46" i="22"/>
  <c r="B47" i="22"/>
  <c r="C47" i="22"/>
  <c r="D47" i="22"/>
  <c r="B48" i="22"/>
  <c r="C48" i="22"/>
  <c r="D48" i="22"/>
  <c r="B49" i="22"/>
  <c r="C49" i="22"/>
  <c r="D49" i="22"/>
  <c r="B50" i="22"/>
  <c r="C50" i="22"/>
  <c r="D50" i="22"/>
  <c r="B51" i="22"/>
  <c r="C51" i="22"/>
  <c r="D51" i="22"/>
  <c r="B52" i="22"/>
  <c r="C52" i="22"/>
  <c r="D52" i="22"/>
  <c r="B53" i="22"/>
  <c r="C53" i="22"/>
  <c r="D53" i="22"/>
  <c r="D38" i="21"/>
  <c r="F38" i="21"/>
  <c r="D34" i="21"/>
  <c r="F34" i="21"/>
  <c r="D32" i="21"/>
  <c r="F32" i="21"/>
  <c r="D30" i="21"/>
  <c r="F30" i="21"/>
  <c r="D28" i="21"/>
  <c r="F28" i="21"/>
  <c r="D26" i="21"/>
  <c r="F26" i="21"/>
  <c r="D24" i="21"/>
  <c r="F24" i="21"/>
  <c r="D22" i="21"/>
  <c r="F22" i="21"/>
  <c r="D20" i="21"/>
  <c r="F20" i="21"/>
  <c r="D18" i="21"/>
  <c r="F18" i="21"/>
  <c r="E10" i="21"/>
  <c r="E9" i="21"/>
  <c r="E8" i="21"/>
  <c r="A4" i="21"/>
  <c r="A2" i="21"/>
  <c r="A1" i="21"/>
  <c r="AT15" i="19"/>
</calcChain>
</file>

<file path=xl/comments1.xml><?xml version="1.0" encoding="utf-8"?>
<comments xmlns="http://schemas.openxmlformats.org/spreadsheetml/2006/main">
  <authors>
    <author>Valued Acer Customer</author>
  </authors>
  <commentList>
    <comment ref="A1" author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B66" authorId="0">
      <text>
        <r>
          <rPr>
            <b/>
            <sz val="12"/>
            <color indexed="81"/>
            <rFont val="Arial"/>
            <family val="2"/>
          </rPr>
          <t>Nama Guru Besar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8" authorId="0">
      <text>
        <r>
          <rPr>
            <b/>
            <sz val="12"/>
            <color indexed="81"/>
            <rFont val="Arial"/>
            <family val="2"/>
          </rPr>
          <t xml:space="preserve">Nama Sekolah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<sst xmlns="http://schemas.openxmlformats.org/spreadsheetml/2006/main" count="209" uniqueCount="158">
  <si>
    <t>BIL</t>
  </si>
  <si>
    <t>JANTINA</t>
  </si>
  <si>
    <t>NO. SURAT BERANAK</t>
  </si>
  <si>
    <t>NAMA MURID</t>
  </si>
  <si>
    <t>KEMAHIRAN</t>
  </si>
  <si>
    <t>Berikut adalah pernyataan bagi kemahiran yang telah dikuasai:</t>
  </si>
  <si>
    <t>:</t>
  </si>
  <si>
    <t>Nama Murid</t>
  </si>
  <si>
    <t>No. Surat Beranak</t>
  </si>
  <si>
    <t>Jantina</t>
  </si>
  <si>
    <t>Kelas</t>
  </si>
  <si>
    <t>Tarikh Pelaporan</t>
  </si>
  <si>
    <t>NAMA GURU MATA PELAJARAN :</t>
  </si>
  <si>
    <t>………………………………..…............</t>
  </si>
  <si>
    <t>TAFSIRAN</t>
  </si>
  <si>
    <t>………………………………………………………………………………..</t>
  </si>
  <si>
    <t>GURU BESAR</t>
  </si>
  <si>
    <t>SK 3.3</t>
  </si>
  <si>
    <t>SK 4.1</t>
  </si>
  <si>
    <t>SK 4.2</t>
  </si>
  <si>
    <t>SK 4.3</t>
  </si>
  <si>
    <t>SK 4.4</t>
  </si>
  <si>
    <t>SK 5.1</t>
  </si>
  <si>
    <t>SK 5.2</t>
  </si>
  <si>
    <t>SK 5.3</t>
  </si>
  <si>
    <t>SK 5.4</t>
  </si>
  <si>
    <t>SK 6.1</t>
  </si>
  <si>
    <t>SK 6.2</t>
  </si>
  <si>
    <t>KELAS:</t>
  </si>
  <si>
    <t>L</t>
  </si>
  <si>
    <t>P</t>
  </si>
  <si>
    <t>SK 2.1</t>
  </si>
  <si>
    <t>SK 3.2</t>
  </si>
  <si>
    <t>SK 1.1.1 (al Qariah)</t>
  </si>
  <si>
    <t>SK 1.1.1 (al Adiat)</t>
  </si>
  <si>
    <t>AL-QURAN (Hafazan)</t>
  </si>
  <si>
    <t>AL-QURAN (Bacaan)</t>
  </si>
  <si>
    <t xml:space="preserve">Kefahaman </t>
  </si>
  <si>
    <t xml:space="preserve">SK 1.2.1 </t>
  </si>
  <si>
    <t xml:space="preserve">SK 1.2.2 </t>
  </si>
  <si>
    <t>SK 1.2.3</t>
  </si>
  <si>
    <t>Tajwid</t>
  </si>
  <si>
    <t>SK 1.3.1</t>
  </si>
  <si>
    <t xml:space="preserve">Hadis </t>
  </si>
  <si>
    <t xml:space="preserve">Aqidah </t>
  </si>
  <si>
    <t>SK 3.1</t>
  </si>
  <si>
    <t>SK 3.4</t>
  </si>
  <si>
    <t>SK 3.5</t>
  </si>
  <si>
    <t>SK 3.6</t>
  </si>
  <si>
    <t xml:space="preserve">Ibadah </t>
  </si>
  <si>
    <t>Sirah</t>
  </si>
  <si>
    <t xml:space="preserve">Adab </t>
  </si>
  <si>
    <t>SK 5.5</t>
  </si>
  <si>
    <t>SK 6.3</t>
  </si>
  <si>
    <t>SK 6.4</t>
  </si>
  <si>
    <t xml:space="preserve">Jawi </t>
  </si>
  <si>
    <t>SK.7.1</t>
  </si>
  <si>
    <t>AL-QURAN  (Kefahaman)</t>
  </si>
  <si>
    <t>Murid boleh membaca surah -surah tertentu</t>
  </si>
  <si>
    <t>Murid boleh membaca surah -surah tertentu dengan baik</t>
  </si>
  <si>
    <t>Murid boleh membaca surah -surah tertentu dengan baik serta diamalkan dalam kehidupan seharian.</t>
  </si>
  <si>
    <t>Murid boleh  menghafaz surah.</t>
  </si>
  <si>
    <t>Murid boleh  menghafaz surah tertentu dengan baik.</t>
  </si>
  <si>
    <t>Murid boleh  menghafaz surah tertentu dengan baik serta diamalkan dalam kehidupan seharian.</t>
  </si>
  <si>
    <t>Murid berkebolehan menghafaz surah tertentu dengan dengan betul,bertajwid serta membudayakan dalam kehidupan seharian.</t>
  </si>
  <si>
    <t>Murid berkebolehan menghafaz surah tertentu dengan dengan betul,bertajwid serta berminat menghafaz al Quran</t>
  </si>
  <si>
    <t>Murid berkebolehan menghafaz surah tertentu dengan dengan betul dan bertajwid, dapat dicontohi bacaannya serta boleh membimbing orang lain.</t>
  </si>
  <si>
    <t>Menyatakan pengenalan al Quran dan surah-surah tertentu</t>
  </si>
  <si>
    <t>Menjelaskan erti ayat dari surah-surah</t>
  </si>
  <si>
    <t xml:space="preserve">Mengamalkan pengajaran dari surah-surah tertentu dalam kehidupan seharian </t>
  </si>
  <si>
    <t xml:space="preserve">Mengklasifikasi pengajaran ayat dari surah-surah tertentu dalam kehidupan seharian </t>
  </si>
  <si>
    <t xml:space="preserve">Membudayakan pengajaran dari surah-surah tertentu dalam kehidupan seharian </t>
  </si>
  <si>
    <t>Mengamalkan dan menghayati pengajaran dari surah-surah tertentu dalam kehidupan seharian.</t>
  </si>
  <si>
    <t>Murid boleh mengenal pasti potongan ayat al Quran yang mengandungi hukum tajwid tertentu.</t>
  </si>
  <si>
    <t>Murid boleh membaca potongan ayat al Quran yang mengandungi hukun tajwid tertentu.</t>
  </si>
  <si>
    <t xml:space="preserve"> Murid boleh mengaplikasi hukum tajwid tertentu dalam pembacaan al Quran</t>
  </si>
  <si>
    <t>Murid berkebolehan membaca ayat al Quran dengan pelbagai hukum tajwid dan membudayakan</t>
  </si>
  <si>
    <t>Murid berkebolehan membaca dan menghafaz ayat Al Quran dengan betul dan bertajwid</t>
  </si>
  <si>
    <t xml:space="preserve"> Murid berkebolehan membaca dan menghafaz ayat al Quran dengan mengamalkan pembacaan secara bertajwid serta dapat dicontohi bacaannya  dan boleh membimbing orang lain.</t>
  </si>
  <si>
    <t>Hadis</t>
  </si>
  <si>
    <t xml:space="preserve">Murid menyatakan pengenalan hadis tertentu </t>
  </si>
  <si>
    <t xml:space="preserve">Murid menjelaskan erti hadis tertentu </t>
  </si>
  <si>
    <t>Murid mengklasifikasi tuntutan Hadis tertentu dalam kehidupan dalam kehidupan seharian.</t>
  </si>
  <si>
    <t>Murid membudayakan tuntutan Hadis tertentu dalam kehidupan dalam kehidupan seharian.</t>
  </si>
  <si>
    <t>Murid mengamalkan tuntutan Hadis tertentu dan menghayati kepentingan dalam kehidupan seharian.</t>
  </si>
  <si>
    <t>Murid mengamalkan tuntutan Hadis tertentu  dan menghayati kepentingannya dalam kehidupan seharian serta dapat dicontohi amalannya dan boleh membimbing orang lain.</t>
  </si>
  <si>
    <t>Aqidah</t>
  </si>
  <si>
    <t>Ibadah</t>
  </si>
  <si>
    <t>Adab</t>
  </si>
  <si>
    <t>Jawi</t>
  </si>
  <si>
    <t>Murid menjelaskan konsep dalam aqidah</t>
  </si>
  <si>
    <t>Murid menyatakan perkara asas dalam aqidah</t>
  </si>
  <si>
    <t>Murid mengklasifikasi kefahaman tentang asas akidah dalam kehidupan seharian</t>
  </si>
  <si>
    <t>Murid membudayakan kefahaman kesan asas akidah dalam kehidupan seharian</t>
  </si>
  <si>
    <t>Murid menjadikan pegangan aqidah sebagai asas tindakan dalam kehidupan.</t>
  </si>
  <si>
    <t>Murid menjadikan pegangan aqidah sebagai asas tindakan dalam kehidupan seharian dan dapat dicontohi serta dapat membimbing orang lain.</t>
  </si>
  <si>
    <t>Murid menyatakan perkara asas dalam ibadah</t>
  </si>
  <si>
    <t>Murid menjelaskan perkara asas dalam ibadah</t>
  </si>
  <si>
    <t xml:space="preserve">Murid mengklasifikasi asas dengan betul dalam kehidupan seharian </t>
  </si>
  <si>
    <t xml:space="preserve">Murid mengamalkan ibadah secara sempurna dalam kehidupan seharian </t>
  </si>
  <si>
    <t xml:space="preserve">Murid mengamalkan ibadah secara sempurna dan istiqamah dalam kehidupan seharian </t>
  </si>
  <si>
    <t>Murid mengamalkan ibadah secara istiqamah dalam kehidupan seharian dan dapat dicontohi serta dapat membimbing orang lain</t>
  </si>
  <si>
    <t>Murid mengamalkan adab secara istiqamah dalam kehidupan seharian dan dapat dicontohi serta dapat membimbing orang lain</t>
  </si>
  <si>
    <t>Murid mengamalkan adab secara istiqamah</t>
  </si>
  <si>
    <t xml:space="preserve">Murid menganalisis kesan adab serta membudayakan dalam kehidupan. </t>
  </si>
  <si>
    <t>Murid mengklasifikasi asas adab dengan betul.</t>
  </si>
  <si>
    <t>Murid menjelaskan perkara asas dalam adab</t>
  </si>
  <si>
    <t>Murid menyatakan perkara asas dalam adab</t>
  </si>
  <si>
    <t>Menyatakan Sirah Rasulullah SAW</t>
  </si>
  <si>
    <t xml:space="preserve">Menjelaskan I'tibar Sirah Rasullah SAW dalam kehidupan seharian </t>
  </si>
  <si>
    <t>Menganalisis kesan daripada Sirah Rasullah SAW  dalam kehidupan seharian.</t>
  </si>
  <si>
    <t>Mengamalkan Sunnah Rasullah SAW secara istiqamah dalam kehidupan seharian.</t>
  </si>
  <si>
    <t>Mencintai Rasulullah SAW melalui tindakan dalam kehidupan seharian.</t>
  </si>
  <si>
    <t>Mengaplikasi I'tibar Sirah Rasullah SAW dalam kehidupan seharian.</t>
  </si>
  <si>
    <t xml:space="preserve">Murid boleh mengenal dan menyebut huruf dalam tulisan Jawi </t>
  </si>
  <si>
    <t xml:space="preserve">Murid boleh mengenal,menyebut dan menulis huruf dalam tulisan Jawi </t>
  </si>
  <si>
    <t>Murid bolej membaca dan menulisperkataan dalam tulisan Jawi</t>
  </si>
  <si>
    <t xml:space="preserve">Murid berkebolehan membaca dan menulis ayat dalam tulisan Jawi dengan betul dan membudayakan dalam kehidupan seharian </t>
  </si>
  <si>
    <t>Murid berkebolehan membaca,membina  dan menulis ayat dalam tulisan Jawi dengan betul serta berminat membaca dan menulis Jawi</t>
  </si>
  <si>
    <t>Murid berkebolehan membaca, membina dan menulis ayat dalam tulisan Jawi dengan lancar serta boleh dicontohi dan membimbing orang lain.</t>
  </si>
  <si>
    <t xml:space="preserve">HADIS </t>
  </si>
  <si>
    <t>AQIDAH</t>
  </si>
  <si>
    <t>IBADAH</t>
  </si>
  <si>
    <t>ADAB</t>
  </si>
  <si>
    <t>SIRAH</t>
  </si>
  <si>
    <t>JAWI</t>
  </si>
  <si>
    <t>(Guru Matapelajaran Pendidikan Islam)</t>
  </si>
  <si>
    <t>Keseluruhan Prestasi Pendidikan Islam Tahun 4 :</t>
  </si>
  <si>
    <t>Nama Guru Pendidikan Islam</t>
  </si>
  <si>
    <t>PENTAKSIRAN PERTENGAHAN TAHUN MATA PELAJARAN PENDIDIKAN ISLAM  TAHUN 4</t>
  </si>
  <si>
    <t>Al Quran                                     (Kefahaman)</t>
  </si>
  <si>
    <t>Al Quran                                     (Tilawah )</t>
  </si>
  <si>
    <t>(Guru Besar)</t>
  </si>
  <si>
    <t xml:space="preserve">Tilawah </t>
  </si>
  <si>
    <t xml:space="preserve">Hafazan </t>
  </si>
  <si>
    <t>Kefahaman</t>
  </si>
  <si>
    <t>JUMLAH</t>
  </si>
  <si>
    <t>TAJWID</t>
  </si>
  <si>
    <t xml:space="preserve">TAHAP KESELURUHAN  
PENDIDIKAN ISLAM </t>
  </si>
  <si>
    <t>PENYATAAN UMUM</t>
  </si>
  <si>
    <t>Murid menguasai asa pengetahuan,kemahiran dan nilai dalam tajuk yang dipelajari</t>
  </si>
  <si>
    <t>Murid menjelaskan konsep atau menggunakan pengetahuan,kemahiran dan nilai secara praktik dalam tajuk yang dipelajari</t>
  </si>
  <si>
    <t>Murid mengaplikasikan pengetahuan,kamahiran dan nilai daripada tajuk yang dipelajari dalam kehidupan seharian</t>
  </si>
  <si>
    <t>Murid menjadikan pengetahuan,kemahiran dan nilai daripada tajuk yang dipelajari sebagai amalan dan melakukannya secara bersungguh-sungguh serta bertanggungjawab melaksanakan sesuatu dalam kehidupan seharian.</t>
  </si>
  <si>
    <t>Murid memberi justifikasi atau istiqamah terhadap tindakan yang dilakukan dalam kehidupan seharian berdasarkan pengetahuan,kemahiaran dan nilai daripada tajuk yang dipelajari.</t>
  </si>
  <si>
    <t>Murid mengalami perubahan tingkah laku, cara pemikiran ,serta mempamerkan ciri-ciri kepimpinan sebagai seorang yang bertakwa berdasarkan pengetahuan,kemahiran dan nilai daripada tajuk yang telah dipelajari dan boleh dicontohi atau boleh memimpin orang lain.</t>
  </si>
  <si>
    <t>………………………………..…..................</t>
  </si>
  <si>
    <t>MUHAMMAD FAHIM BIN HAIKAL</t>
  </si>
  <si>
    <t>DATA PERNYATAAN TAHAP</t>
  </si>
  <si>
    <t>TAHAP</t>
  </si>
  <si>
    <t>PERNYATAAN TAHAP</t>
  </si>
  <si>
    <r>
      <t xml:space="preserve">Murid berkebolehan membaca surah -surah tertentu dengan betul dan bertajwid serta </t>
    </r>
    <r>
      <rPr>
        <sz val="12"/>
        <rFont val="Arial"/>
        <family val="2"/>
      </rPr>
      <t>membudayakannya di dalam kehidupan seharian</t>
    </r>
  </si>
  <si>
    <t>Murid berkebolehan membaca surah-surah tertentu dengan betul dan bertajwid serta berminat membaca al Quran</t>
  </si>
  <si>
    <t>Murid berkebolehan membaca surah-surah tertentu dengan betul dan bertajwid, dapat dicontohi bacaannya serta boleh membimbing orang lain.</t>
  </si>
  <si>
    <t>Al Quran                                             ( Hafazan)</t>
  </si>
  <si>
    <t>SK 1.1.1 (al zalzalah)</t>
  </si>
  <si>
    <t xml:space="preserve"> SEKOLAH KEBANGSAAN …………………………..</t>
  </si>
  <si>
    <t>alamat 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</si>
</sst>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indexed="81"/>
      <name val="Tahoma"/>
      <family val="2"/>
    </font>
    <font>
      <b/>
      <sz val="14"/>
      <color indexed="8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Arial"/>
    </font>
    <font>
      <b/>
      <sz val="12"/>
      <color rgb="FF000000"/>
      <name val="Arial"/>
    </font>
    <font>
      <b/>
      <sz val="14"/>
      <color rgb="FF000000"/>
      <name val="Arial"/>
    </font>
    <font>
      <sz val="11"/>
      <color rgb="FF000000"/>
      <name val="Arial"/>
      <family val="2"/>
    </font>
    <font>
      <sz val="12"/>
      <color rgb="FF000000"/>
      <name val="Arial"/>
    </font>
    <font>
      <sz val="14"/>
      <color rgb="FF000000"/>
      <name val="Arial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5FD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6" fillId="12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19" fillId="0" borderId="10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 shrinkToFit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1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0" fontId="24" fillId="5" borderId="4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8" borderId="4" xfId="0" applyFont="1" applyFill="1" applyBorder="1" applyAlignment="1" applyProtection="1">
      <alignment horizontal="center" vertical="center" wrapText="1"/>
      <protection hidden="1"/>
    </xf>
    <xf numFmtId="0" fontId="8" fillId="11" borderId="4" xfId="0" applyFont="1" applyFill="1" applyBorder="1" applyAlignment="1" applyProtection="1">
      <alignment horizontal="center" vertical="center" wrapText="1"/>
      <protection hidden="1"/>
    </xf>
    <xf numFmtId="0" fontId="8" fillId="10" borderId="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1" fontId="11" fillId="13" borderId="6" xfId="0" applyNumberFormat="1" applyFont="1" applyFill="1" applyBorder="1" applyAlignment="1" applyProtection="1">
      <alignment horizontal="center" vertical="center" wrapText="1"/>
      <protection hidden="1"/>
    </xf>
    <xf numFmtId="0" fontId="15" fillId="5" borderId="6" xfId="0" applyFont="1" applyFill="1" applyBorder="1" applyAlignment="1" applyProtection="1">
      <alignment horizontal="center" vertical="center" wrapText="1"/>
      <protection hidden="1"/>
    </xf>
    <xf numFmtId="0" fontId="15" fillId="5" borderId="8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11" borderId="1" xfId="0" applyFont="1" applyFill="1" applyBorder="1" applyAlignment="1" applyProtection="1">
      <alignment horizontal="center" vertical="center" wrapText="1"/>
      <protection hidden="1"/>
    </xf>
    <xf numFmtId="0" fontId="11" fillId="1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13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0" xfId="0" applyFont="1"/>
    <xf numFmtId="0" fontId="28" fillId="0" borderId="0" xfId="0" applyFont="1" applyProtection="1">
      <protection hidden="1"/>
    </xf>
    <xf numFmtId="1" fontId="28" fillId="0" borderId="0" xfId="0" applyNumberFormat="1" applyFont="1" applyProtection="1">
      <protection hidden="1"/>
    </xf>
    <xf numFmtId="2" fontId="28" fillId="0" borderId="0" xfId="0" applyNumberFormat="1" applyFont="1" applyProtection="1">
      <protection hidden="1"/>
    </xf>
    <xf numFmtId="0" fontId="29" fillId="0" borderId="0" xfId="0" applyFont="1" applyProtection="1">
      <protection hidden="1"/>
    </xf>
    <xf numFmtId="1" fontId="29" fillId="0" borderId="0" xfId="0" applyNumberFormat="1" applyFont="1" applyProtection="1">
      <protection hidden="1"/>
    </xf>
    <xf numFmtId="2" fontId="29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9" borderId="2" xfId="0" applyFont="1" applyFill="1" applyBorder="1" applyAlignment="1" applyProtection="1">
      <alignment horizontal="center" vertical="center" wrapText="1"/>
      <protection hidden="1"/>
    </xf>
    <xf numFmtId="0" fontId="8" fillId="9" borderId="4" xfId="0" applyFont="1" applyFill="1" applyBorder="1" applyAlignment="1" applyProtection="1">
      <alignment horizontal="center" vertical="center" wrapText="1"/>
      <protection hidden="1"/>
    </xf>
    <xf numFmtId="0" fontId="8" fillId="9" borderId="3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11" xfId="0" applyFont="1" applyBorder="1" applyAlignment="1" applyProtection="1">
      <alignment horizontal="left" vertical="center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8" fillId="4" borderId="5" xfId="0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hidden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0" fontId="8" fillId="7" borderId="4" xfId="0" applyFont="1" applyFill="1" applyBorder="1" applyAlignment="1" applyProtection="1">
      <alignment horizontal="center" vertical="center" wrapText="1"/>
      <protection hidden="1"/>
    </xf>
    <xf numFmtId="0" fontId="18" fillId="5" borderId="2" xfId="0" applyFont="1" applyFill="1" applyBorder="1" applyAlignment="1" applyProtection="1">
      <alignment horizontal="center" vertical="center" wrapText="1"/>
      <protection hidden="1"/>
    </xf>
    <xf numFmtId="0" fontId="18" fillId="5" borderId="4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8" borderId="2" xfId="0" applyFont="1" applyFill="1" applyBorder="1" applyAlignment="1" applyProtection="1">
      <alignment horizontal="center" vertical="center" wrapText="1"/>
      <protection hidden="1"/>
    </xf>
    <xf numFmtId="0" fontId="8" fillId="8" borderId="4" xfId="0" applyFont="1" applyFill="1" applyBorder="1" applyAlignment="1" applyProtection="1">
      <alignment horizontal="center" vertical="center" wrapText="1"/>
      <protection hidden="1"/>
    </xf>
    <xf numFmtId="0" fontId="8" fillId="8" borderId="3" xfId="0" applyFont="1" applyFill="1" applyBorder="1" applyAlignment="1" applyProtection="1">
      <alignment horizontal="center" vertical="center" wrapText="1"/>
      <protection hidden="1"/>
    </xf>
    <xf numFmtId="0" fontId="8" fillId="11" borderId="2" xfId="0" applyFont="1" applyFill="1" applyBorder="1" applyAlignment="1" applyProtection="1">
      <alignment horizontal="center" vertical="center" wrapText="1"/>
      <protection hidden="1"/>
    </xf>
    <xf numFmtId="0" fontId="8" fillId="11" borderId="4" xfId="0" applyFont="1" applyFill="1" applyBorder="1" applyAlignment="1" applyProtection="1">
      <alignment horizontal="center" vertical="center" wrapText="1"/>
      <protection hidden="1"/>
    </xf>
    <xf numFmtId="0" fontId="8" fillId="11" borderId="3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5" fillId="3" borderId="9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/>
    </xf>
    <xf numFmtId="0" fontId="25" fillId="15" borderId="7" xfId="0" applyFont="1" applyFill="1" applyBorder="1" applyAlignment="1">
      <alignment horizontal="center" vertical="center"/>
    </xf>
    <xf numFmtId="0" fontId="25" fillId="15" borderId="12" xfId="0" applyFont="1" applyFill="1" applyBorder="1" applyAlignment="1">
      <alignment horizontal="center" vertical="center"/>
    </xf>
    <xf numFmtId="0" fontId="25" fillId="15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vertical="center" wrapText="1" shrinkToFit="1"/>
    </xf>
    <xf numFmtId="0" fontId="25" fillId="0" borderId="13" xfId="0" applyFont="1" applyBorder="1" applyAlignment="1">
      <alignment vertical="center" wrapText="1" shrinkToFit="1"/>
    </xf>
    <xf numFmtId="0" fontId="25" fillId="0" borderId="7" xfId="0" applyFont="1" applyBorder="1" applyAlignment="1">
      <alignment vertical="center" wrapText="1" shrinkToFit="1"/>
    </xf>
    <xf numFmtId="0" fontId="25" fillId="0" borderId="12" xfId="0" applyFont="1" applyBorder="1" applyAlignment="1">
      <alignment vertical="center" wrapText="1" shrinkToFit="1"/>
    </xf>
    <xf numFmtId="0" fontId="25" fillId="0" borderId="14" xfId="0" applyFont="1" applyBorder="1" applyAlignment="1">
      <alignment vertical="center" wrapText="1" shrinkToFit="1"/>
    </xf>
    <xf numFmtId="0" fontId="25" fillId="0" borderId="8" xfId="0" applyFont="1" applyBorder="1" applyAlignment="1">
      <alignment vertical="center" wrapText="1" shrinkToFit="1"/>
    </xf>
    <xf numFmtId="0" fontId="2" fillId="14" borderId="2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5" fillId="0" borderId="9" xfId="0" applyFont="1" applyBorder="1" applyAlignment="1">
      <alignment horizontal="left" vertical="center" wrapText="1" shrinkToFit="1"/>
    </xf>
    <xf numFmtId="0" fontId="25" fillId="0" borderId="13" xfId="0" applyFont="1" applyBorder="1" applyAlignment="1">
      <alignment horizontal="left" vertical="center" wrapText="1" shrinkToFit="1"/>
    </xf>
    <xf numFmtId="0" fontId="25" fillId="0" borderId="7" xfId="0" applyFont="1" applyBorder="1" applyAlignment="1">
      <alignment horizontal="left" vertical="center" wrapText="1" shrinkToFit="1"/>
    </xf>
    <xf numFmtId="0" fontId="25" fillId="0" borderId="12" xfId="0" applyFont="1" applyBorder="1" applyAlignment="1">
      <alignment horizontal="left" vertical="center" wrapText="1" shrinkToFit="1"/>
    </xf>
    <xf numFmtId="0" fontId="25" fillId="0" borderId="14" xfId="0" applyFont="1" applyBorder="1" applyAlignment="1">
      <alignment horizontal="left" vertical="center" wrapText="1" shrinkToFit="1"/>
    </xf>
    <xf numFmtId="0" fontId="25" fillId="0" borderId="8" xfId="0" applyFont="1" applyBorder="1" applyAlignment="1">
      <alignment horizontal="left" vertical="center" wrapText="1" shrinkToFit="1"/>
    </xf>
    <xf numFmtId="0" fontId="25" fillId="3" borderId="9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17" borderId="9" xfId="0" applyFont="1" applyFill="1" applyBorder="1" applyAlignment="1">
      <alignment horizontal="left" vertical="center" wrapText="1" shrinkToFit="1"/>
    </xf>
    <xf numFmtId="0" fontId="25" fillId="17" borderId="13" xfId="0" applyFont="1" applyFill="1" applyBorder="1" applyAlignment="1">
      <alignment horizontal="left" vertical="center" wrapText="1" shrinkToFit="1"/>
    </xf>
    <xf numFmtId="0" fontId="25" fillId="17" borderId="7" xfId="0" applyFont="1" applyFill="1" applyBorder="1" applyAlignment="1">
      <alignment horizontal="left" vertical="center" wrapText="1" shrinkToFit="1"/>
    </xf>
    <xf numFmtId="0" fontId="25" fillId="17" borderId="12" xfId="0" applyFont="1" applyFill="1" applyBorder="1" applyAlignment="1">
      <alignment horizontal="left" vertical="center" wrapText="1" shrinkToFit="1"/>
    </xf>
    <xf numFmtId="0" fontId="25" fillId="17" borderId="14" xfId="0" applyFont="1" applyFill="1" applyBorder="1" applyAlignment="1">
      <alignment horizontal="left" vertical="center" wrapText="1" shrinkToFit="1"/>
    </xf>
    <xf numFmtId="0" fontId="25" fillId="17" borderId="8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/>
    </xf>
    <xf numFmtId="0" fontId="3" fillId="16" borderId="1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 shrinkToFit="1"/>
    </xf>
    <xf numFmtId="0" fontId="25" fillId="0" borderId="0" xfId="0" applyFont="1" applyBorder="1" applyAlignment="1">
      <alignment horizontal="left" vertical="center" wrapText="1" shrinkToFit="1"/>
    </xf>
    <xf numFmtId="0" fontId="25" fillId="0" borderId="11" xfId="0" applyFont="1" applyBorder="1" applyAlignment="1">
      <alignment horizontal="left" vertical="center" wrapText="1" shrinkToFit="1"/>
    </xf>
    <xf numFmtId="0" fontId="23" fillId="4" borderId="1" xfId="0" applyFont="1" applyFill="1" applyBorder="1" applyAlignment="1" applyProtection="1">
      <alignment horizontal="center" vertical="center"/>
      <protection locked="0"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23" fillId="4" borderId="5" xfId="0" applyFont="1" applyFill="1" applyBorder="1" applyAlignment="1" applyProtection="1">
      <alignment horizontal="center" vertical="center"/>
      <protection locked="0" hidden="1"/>
    </xf>
    <xf numFmtId="0" fontId="23" fillId="4" borderId="6" xfId="0" applyFont="1" applyFill="1" applyBorder="1" applyAlignment="1" applyProtection="1">
      <alignment horizontal="center" vertical="center"/>
      <protection locked="0" hidden="1"/>
    </xf>
    <xf numFmtId="0" fontId="2" fillId="4" borderId="5" xfId="0" applyFont="1" applyFill="1" applyBorder="1" applyAlignment="1" applyProtection="1">
      <alignment horizontal="center" vertical="center"/>
      <protection locked="0" hidden="1"/>
    </xf>
    <xf numFmtId="0" fontId="2" fillId="4" borderId="6" xfId="0" applyFont="1" applyFill="1" applyBorder="1" applyAlignment="1" applyProtection="1">
      <alignment horizontal="center" vertical="center"/>
      <protection locked="0" hidden="1"/>
    </xf>
    <xf numFmtId="0" fontId="2" fillId="4" borderId="5" xfId="0" applyFont="1" applyFill="1" applyBorder="1" applyAlignment="1" applyProtection="1">
      <alignment horizontal="center" vertical="center" wrapText="1"/>
      <protection locked="0" hidden="1"/>
    </xf>
    <xf numFmtId="0" fontId="2" fillId="4" borderId="6" xfId="0" applyFont="1" applyFill="1" applyBorder="1" applyAlignment="1" applyProtection="1">
      <alignment horizontal="center" vertical="center" wrapText="1"/>
      <protection locked="0" hidden="1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Light16"/>
  <colors>
    <mruColors>
      <color rgb="FFFF99CC"/>
      <color rgb="FF000000"/>
      <color rgb="FFFFFFFF"/>
      <color rgb="FFDF5FD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AZ70"/>
  <sheetViews>
    <sheetView showGridLines="0" tabSelected="1" view="pageBreakPreview" topLeftCell="A7" zoomScale="73" zoomScaleNormal="75" zoomScaleSheetLayoutView="73" zoomScalePageLayoutView="75" workbookViewId="0">
      <selection activeCell="B5" sqref="B5"/>
    </sheetView>
  </sheetViews>
  <sheetFormatPr defaultColWidth="8.5703125" defaultRowHeight="18" x14ac:dyDescent="0.2"/>
  <cols>
    <col min="1" max="1" width="4.140625" style="90" customWidth="1"/>
    <col min="2" max="2" width="68.5703125" style="73" customWidth="1"/>
    <col min="3" max="3" width="19.42578125" style="73" customWidth="1"/>
    <col min="4" max="4" width="12.85546875" style="91" bestFit="1" customWidth="1"/>
    <col min="5" max="5" width="13.28515625" style="73" customWidth="1"/>
    <col min="6" max="6" width="14.42578125" style="73" customWidth="1"/>
    <col min="7" max="7" width="11.42578125" style="73" customWidth="1"/>
    <col min="8" max="8" width="6.85546875" style="92" hidden="1" customWidth="1"/>
    <col min="9" max="9" width="14.85546875" style="73" customWidth="1"/>
    <col min="10" max="10" width="15.42578125" style="73" customWidth="1"/>
    <col min="11" max="11" width="15" style="73" customWidth="1"/>
    <col min="12" max="12" width="6.85546875" style="93" hidden="1" customWidth="1"/>
    <col min="13" max="15" width="8.85546875" style="73" customWidth="1"/>
    <col min="16" max="16" width="6.85546875" style="73" hidden="1" customWidth="1"/>
    <col min="17" max="17" width="9.7109375" style="73" bestFit="1" customWidth="1"/>
    <col min="18" max="24" width="8.85546875" style="73" customWidth="1"/>
    <col min="25" max="25" width="8.85546875" style="73" hidden="1" customWidth="1"/>
    <col min="26" max="29" width="8.85546875" style="73" customWidth="1"/>
    <col min="30" max="30" width="8.85546875" style="73" hidden="1" customWidth="1"/>
    <col min="31" max="35" width="8.85546875" style="73" customWidth="1"/>
    <col min="36" max="36" width="8.85546875" style="73" hidden="1" customWidth="1"/>
    <col min="37" max="40" width="8.85546875" style="73" customWidth="1"/>
    <col min="41" max="41" width="8.85546875" style="73" hidden="1" customWidth="1"/>
    <col min="42" max="42" width="8.85546875" style="73" customWidth="1"/>
    <col min="43" max="43" width="16" style="73" customWidth="1"/>
    <col min="44" max="44" width="8.5703125" style="104" hidden="1" customWidth="1"/>
    <col min="45" max="45" width="11" style="105" hidden="1" customWidth="1"/>
    <col min="46" max="46" width="7.5703125" style="105" hidden="1" customWidth="1"/>
    <col min="47" max="48" width="8.5703125" style="105" hidden="1" customWidth="1"/>
    <col min="49" max="49" width="7.28515625" style="105" hidden="1" customWidth="1"/>
    <col min="50" max="50" width="7.42578125" style="105" hidden="1" customWidth="1"/>
    <col min="51" max="51" width="6" style="105" hidden="1" customWidth="1"/>
    <col min="52" max="52" width="11.7109375" style="106" hidden="1" customWidth="1"/>
    <col min="53" max="16384" width="8.5703125" style="73"/>
  </cols>
  <sheetData>
    <row r="1" spans="1:52" s="48" customFormat="1" x14ac:dyDescent="0.25">
      <c r="A1" s="116" t="s">
        <v>156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01"/>
      <c r="AS1" s="102"/>
      <c r="AT1" s="102"/>
      <c r="AU1" s="102"/>
      <c r="AV1" s="102"/>
      <c r="AW1" s="102"/>
      <c r="AX1" s="102"/>
      <c r="AY1" s="102"/>
      <c r="AZ1" s="103"/>
    </row>
    <row r="2" spans="1:52" s="48" customFormat="1" x14ac:dyDescent="0.25">
      <c r="A2" s="116" t="s">
        <v>157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01"/>
      <c r="AS2" s="102"/>
      <c r="AT2" s="102"/>
      <c r="AU2" s="102"/>
      <c r="AV2" s="102"/>
      <c r="AW2" s="102"/>
      <c r="AX2" s="102"/>
      <c r="AY2" s="102"/>
      <c r="AZ2" s="103"/>
    </row>
    <row r="3" spans="1:52" s="48" customFormat="1" x14ac:dyDescent="0.25">
      <c r="A3" s="49"/>
      <c r="B3" s="50"/>
      <c r="C3" s="50"/>
      <c r="D3" s="49"/>
      <c r="E3" s="50"/>
      <c r="F3" s="50"/>
      <c r="G3" s="50"/>
      <c r="H3" s="51"/>
      <c r="I3" s="50"/>
      <c r="J3" s="50"/>
      <c r="K3" s="50"/>
      <c r="L3" s="52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101"/>
      <c r="AS3" s="102"/>
      <c r="AT3" s="102"/>
      <c r="AU3" s="102"/>
      <c r="AV3" s="102"/>
      <c r="AW3" s="102"/>
      <c r="AX3" s="102"/>
      <c r="AY3" s="102"/>
      <c r="AZ3" s="103"/>
    </row>
    <row r="4" spans="1:52" s="48" customFormat="1" x14ac:dyDescent="0.25">
      <c r="A4" s="116" t="s">
        <v>129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01"/>
      <c r="AS4" s="102"/>
      <c r="AT4" s="102"/>
      <c r="AU4" s="102"/>
      <c r="AV4" s="102"/>
      <c r="AW4" s="102"/>
      <c r="AX4" s="102"/>
      <c r="AY4" s="102"/>
      <c r="AZ4" s="103"/>
    </row>
    <row r="5" spans="1:52" s="48" customFormat="1" x14ac:dyDescent="0.25">
      <c r="A5" s="53"/>
      <c r="D5" s="54"/>
      <c r="H5" s="55"/>
      <c r="L5" s="52"/>
      <c r="AR5" s="101"/>
      <c r="AS5" s="102"/>
      <c r="AT5" s="102"/>
      <c r="AU5" s="102"/>
      <c r="AV5" s="102"/>
      <c r="AW5" s="102"/>
      <c r="AX5" s="102"/>
      <c r="AY5" s="102"/>
      <c r="AZ5" s="103"/>
    </row>
    <row r="6" spans="1:52" s="48" customFormat="1" ht="24.95" customHeight="1" x14ac:dyDescent="0.25">
      <c r="A6" s="112" t="s">
        <v>12</v>
      </c>
      <c r="B6" s="112"/>
      <c r="C6" s="113"/>
      <c r="D6" s="56"/>
      <c r="E6" s="57"/>
      <c r="F6" s="57"/>
      <c r="G6" s="57"/>
      <c r="H6" s="58"/>
      <c r="I6" s="57"/>
      <c r="J6" s="59"/>
      <c r="L6" s="52"/>
      <c r="T6" s="60" t="s">
        <v>28</v>
      </c>
      <c r="U6" s="61"/>
      <c r="V6" s="108"/>
      <c r="W6" s="108"/>
      <c r="X6" s="108"/>
      <c r="Y6" s="108"/>
      <c r="Z6" s="108"/>
      <c r="AA6" s="108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3"/>
      <c r="AR6" s="101"/>
      <c r="AS6" s="102"/>
      <c r="AT6" s="102"/>
      <c r="AU6" s="102"/>
      <c r="AV6" s="102"/>
      <c r="AW6" s="102"/>
      <c r="AX6" s="102"/>
      <c r="AY6" s="102"/>
      <c r="AZ6" s="103"/>
    </row>
    <row r="7" spans="1:52" s="48" customFormat="1" x14ac:dyDescent="0.25">
      <c r="A7" s="53"/>
      <c r="D7" s="54"/>
      <c r="H7" s="55"/>
      <c r="L7" s="52"/>
      <c r="AR7" s="101"/>
      <c r="AS7" s="102"/>
      <c r="AT7" s="102"/>
      <c r="AU7" s="102"/>
      <c r="AV7" s="102"/>
      <c r="AW7" s="102"/>
      <c r="AX7" s="102"/>
      <c r="AY7" s="102"/>
      <c r="AZ7" s="103"/>
    </row>
    <row r="8" spans="1:52" ht="39.75" customHeight="1" x14ac:dyDescent="0.2">
      <c r="A8" s="117" t="s">
        <v>0</v>
      </c>
      <c r="B8" s="117" t="s">
        <v>3</v>
      </c>
      <c r="C8" s="119" t="s">
        <v>2</v>
      </c>
      <c r="D8" s="117" t="s">
        <v>1</v>
      </c>
      <c r="E8" s="121" t="s">
        <v>36</v>
      </c>
      <c r="F8" s="122"/>
      <c r="G8" s="122"/>
      <c r="H8" s="64"/>
      <c r="I8" s="123" t="s">
        <v>35</v>
      </c>
      <c r="J8" s="124"/>
      <c r="K8" s="124"/>
      <c r="L8" s="65"/>
      <c r="M8" s="109" t="s">
        <v>37</v>
      </c>
      <c r="N8" s="110"/>
      <c r="O8" s="110"/>
      <c r="P8" s="111"/>
      <c r="Q8" s="66" t="s">
        <v>41</v>
      </c>
      <c r="R8" s="67" t="s">
        <v>43</v>
      </c>
      <c r="S8" s="125" t="s">
        <v>44</v>
      </c>
      <c r="T8" s="126"/>
      <c r="U8" s="126"/>
      <c r="V8" s="126"/>
      <c r="W8" s="126"/>
      <c r="X8" s="126"/>
      <c r="Y8" s="68"/>
      <c r="Z8" s="127" t="s">
        <v>49</v>
      </c>
      <c r="AA8" s="128"/>
      <c r="AB8" s="128"/>
      <c r="AC8" s="129"/>
      <c r="AD8" s="69"/>
      <c r="AE8" s="130" t="s">
        <v>50</v>
      </c>
      <c r="AF8" s="131"/>
      <c r="AG8" s="131"/>
      <c r="AH8" s="131"/>
      <c r="AI8" s="132"/>
      <c r="AJ8" s="70"/>
      <c r="AK8" s="133" t="s">
        <v>51</v>
      </c>
      <c r="AL8" s="134"/>
      <c r="AM8" s="134"/>
      <c r="AN8" s="135"/>
      <c r="AO8" s="71"/>
      <c r="AP8" s="72" t="s">
        <v>55</v>
      </c>
      <c r="AQ8" s="114" t="s">
        <v>138</v>
      </c>
    </row>
    <row r="9" spans="1:52" ht="36" customHeight="1" x14ac:dyDescent="0.25">
      <c r="A9" s="118"/>
      <c r="B9" s="118"/>
      <c r="C9" s="120"/>
      <c r="D9" s="118"/>
      <c r="E9" s="74" t="s">
        <v>33</v>
      </c>
      <c r="F9" s="74" t="s">
        <v>34</v>
      </c>
      <c r="G9" s="74" t="s">
        <v>155</v>
      </c>
      <c r="H9" s="75" t="s">
        <v>149</v>
      </c>
      <c r="I9" s="76" t="s">
        <v>33</v>
      </c>
      <c r="J9" s="77" t="s">
        <v>34</v>
      </c>
      <c r="K9" s="77" t="s">
        <v>34</v>
      </c>
      <c r="L9" s="75" t="s">
        <v>149</v>
      </c>
      <c r="M9" s="78" t="s">
        <v>38</v>
      </c>
      <c r="N9" s="78" t="s">
        <v>39</v>
      </c>
      <c r="O9" s="78" t="s">
        <v>40</v>
      </c>
      <c r="P9" s="75" t="s">
        <v>149</v>
      </c>
      <c r="Q9" s="79" t="s">
        <v>42</v>
      </c>
      <c r="R9" s="80" t="s">
        <v>31</v>
      </c>
      <c r="S9" s="81" t="s">
        <v>45</v>
      </c>
      <c r="T9" s="81" t="s">
        <v>32</v>
      </c>
      <c r="U9" s="81" t="s">
        <v>17</v>
      </c>
      <c r="V9" s="81" t="s">
        <v>46</v>
      </c>
      <c r="W9" s="81" t="s">
        <v>47</v>
      </c>
      <c r="X9" s="81" t="s">
        <v>48</v>
      </c>
      <c r="Y9" s="75" t="s">
        <v>149</v>
      </c>
      <c r="Z9" s="82" t="s">
        <v>18</v>
      </c>
      <c r="AA9" s="82" t="s">
        <v>19</v>
      </c>
      <c r="AB9" s="82" t="s">
        <v>20</v>
      </c>
      <c r="AC9" s="82" t="s">
        <v>21</v>
      </c>
      <c r="AD9" s="75" t="s">
        <v>149</v>
      </c>
      <c r="AE9" s="83" t="s">
        <v>22</v>
      </c>
      <c r="AF9" s="83" t="s">
        <v>23</v>
      </c>
      <c r="AG9" s="83" t="s">
        <v>24</v>
      </c>
      <c r="AH9" s="83" t="s">
        <v>25</v>
      </c>
      <c r="AI9" s="83" t="s">
        <v>52</v>
      </c>
      <c r="AJ9" s="75" t="s">
        <v>149</v>
      </c>
      <c r="AK9" s="84" t="s">
        <v>26</v>
      </c>
      <c r="AL9" s="84" t="s">
        <v>27</v>
      </c>
      <c r="AM9" s="84" t="s">
        <v>53</v>
      </c>
      <c r="AN9" s="84" t="s">
        <v>54</v>
      </c>
      <c r="AO9" s="75" t="s">
        <v>149</v>
      </c>
      <c r="AP9" s="85" t="s">
        <v>56</v>
      </c>
      <c r="AQ9" s="115"/>
      <c r="AS9" s="107"/>
      <c r="AT9" s="107"/>
      <c r="AU9" s="107"/>
      <c r="AV9" s="107"/>
      <c r="AW9" s="107"/>
      <c r="AX9" s="107"/>
      <c r="AY9" s="107"/>
      <c r="AZ9" s="107"/>
    </row>
    <row r="10" spans="1:52" ht="30" customHeight="1" x14ac:dyDescent="0.25">
      <c r="A10" s="86">
        <v>1</v>
      </c>
      <c r="B10" s="87"/>
      <c r="C10" s="88"/>
      <c r="D10" s="89"/>
      <c r="E10" s="89"/>
      <c r="F10" s="89"/>
      <c r="G10" s="89"/>
      <c r="H10" s="98"/>
      <c r="I10" s="89"/>
      <c r="J10" s="89"/>
      <c r="K10" s="89"/>
      <c r="L10" s="98"/>
      <c r="M10" s="89"/>
      <c r="N10" s="89"/>
      <c r="O10" s="89"/>
      <c r="P10" s="98"/>
      <c r="Q10" s="89"/>
      <c r="R10" s="89"/>
      <c r="S10" s="89"/>
      <c r="T10" s="89"/>
      <c r="U10" s="89"/>
      <c r="V10" s="89"/>
      <c r="W10" s="89"/>
      <c r="X10" s="89"/>
      <c r="Y10" s="98"/>
      <c r="Z10" s="89"/>
      <c r="AA10" s="89"/>
      <c r="AB10" s="89"/>
      <c r="AC10" s="89"/>
      <c r="AD10" s="98">
        <f>ROUND((SUM(Z10:AC10)/24)*6,0)</f>
        <v>0</v>
      </c>
      <c r="AE10" s="89"/>
      <c r="AF10" s="89"/>
      <c r="AG10" s="89"/>
      <c r="AH10" s="89"/>
      <c r="AI10" s="89"/>
      <c r="AJ10" s="98"/>
      <c r="AK10" s="89"/>
      <c r="AL10" s="89"/>
      <c r="AM10" s="89"/>
      <c r="AN10" s="89"/>
      <c r="AO10" s="98"/>
      <c r="AP10" s="89"/>
      <c r="AQ10" s="88">
        <f>'Data Skor'!O4</f>
        <v>0</v>
      </c>
      <c r="AS10" s="107"/>
      <c r="AT10" s="107"/>
      <c r="AU10" s="107"/>
      <c r="AV10" s="107"/>
      <c r="AW10" s="107"/>
      <c r="AX10" s="107"/>
      <c r="AY10" s="107"/>
      <c r="AZ10" s="107"/>
    </row>
    <row r="11" spans="1:52" ht="30" customHeight="1" x14ac:dyDescent="0.25">
      <c r="A11" s="86">
        <v>2</v>
      </c>
      <c r="B11" s="87"/>
      <c r="C11" s="88"/>
      <c r="D11" s="89"/>
      <c r="E11" s="89"/>
      <c r="F11" s="89"/>
      <c r="G11" s="89"/>
      <c r="H11" s="98"/>
      <c r="I11" s="89"/>
      <c r="J11" s="89"/>
      <c r="K11" s="89"/>
      <c r="L11" s="98"/>
      <c r="M11" s="89"/>
      <c r="N11" s="89"/>
      <c r="O11" s="89"/>
      <c r="P11" s="98"/>
      <c r="Q11" s="99"/>
      <c r="R11" s="89"/>
      <c r="S11" s="89"/>
      <c r="T11" s="89"/>
      <c r="U11" s="89"/>
      <c r="V11" s="89"/>
      <c r="W11" s="89"/>
      <c r="X11" s="89"/>
      <c r="Y11" s="98"/>
      <c r="Z11" s="89"/>
      <c r="AA11" s="89"/>
      <c r="AB11" s="89"/>
      <c r="AC11" s="89"/>
      <c r="AD11" s="98">
        <f t="shared" ref="AD11:AD59" si="0">ROUND((SUM(Z11:AC11)/24)*6,0)</f>
        <v>0</v>
      </c>
      <c r="AE11" s="89"/>
      <c r="AF11" s="89"/>
      <c r="AG11" s="89"/>
      <c r="AH11" s="89"/>
      <c r="AI11" s="89"/>
      <c r="AJ11" s="98"/>
      <c r="AK11" s="89"/>
      <c r="AL11" s="89"/>
      <c r="AM11" s="89"/>
      <c r="AN11" s="89"/>
      <c r="AO11" s="98"/>
      <c r="AP11" s="89"/>
      <c r="AQ11" s="88">
        <f>'Data Skor'!O5</f>
        <v>0</v>
      </c>
      <c r="AS11" s="107"/>
    </row>
    <row r="12" spans="1:52" ht="30" customHeight="1" x14ac:dyDescent="0.25">
      <c r="A12" s="86">
        <v>3</v>
      </c>
      <c r="B12" s="87"/>
      <c r="C12" s="88"/>
      <c r="D12" s="89"/>
      <c r="E12" s="89"/>
      <c r="F12" s="89"/>
      <c r="G12" s="89"/>
      <c r="H12" s="98"/>
      <c r="I12" s="89"/>
      <c r="J12" s="89"/>
      <c r="K12" s="89"/>
      <c r="L12" s="98"/>
      <c r="M12" s="89"/>
      <c r="N12" s="89"/>
      <c r="O12" s="89"/>
      <c r="P12" s="98"/>
      <c r="Q12" s="99"/>
      <c r="R12" s="89"/>
      <c r="S12" s="89"/>
      <c r="T12" s="89"/>
      <c r="U12" s="89"/>
      <c r="V12" s="89"/>
      <c r="W12" s="89"/>
      <c r="X12" s="89"/>
      <c r="Y12" s="98"/>
      <c r="Z12" s="89"/>
      <c r="AA12" s="89"/>
      <c r="AB12" s="89"/>
      <c r="AC12" s="89"/>
      <c r="AD12" s="98">
        <f t="shared" si="0"/>
        <v>0</v>
      </c>
      <c r="AE12" s="89"/>
      <c r="AF12" s="89"/>
      <c r="AG12" s="89"/>
      <c r="AH12" s="89"/>
      <c r="AI12" s="89"/>
      <c r="AJ12" s="98"/>
      <c r="AK12" s="89"/>
      <c r="AL12" s="89"/>
      <c r="AM12" s="89"/>
      <c r="AN12" s="89"/>
      <c r="AO12" s="98"/>
      <c r="AP12" s="89"/>
      <c r="AQ12" s="88">
        <f>'Data Skor'!O6</f>
        <v>0</v>
      </c>
      <c r="AS12" s="107"/>
      <c r="AW12" s="105">
        <v>1</v>
      </c>
      <c r="AY12" s="105" t="s">
        <v>29</v>
      </c>
    </row>
    <row r="13" spans="1:52" ht="30" customHeight="1" x14ac:dyDescent="0.25">
      <c r="A13" s="86">
        <v>4</v>
      </c>
      <c r="B13" s="87"/>
      <c r="C13" s="88"/>
      <c r="D13" s="89"/>
      <c r="E13" s="89"/>
      <c r="F13" s="89"/>
      <c r="G13" s="89"/>
      <c r="H13" s="98"/>
      <c r="I13" s="89"/>
      <c r="J13" s="89"/>
      <c r="K13" s="89"/>
      <c r="L13" s="98"/>
      <c r="M13" s="89"/>
      <c r="N13" s="89"/>
      <c r="O13" s="89"/>
      <c r="P13" s="98"/>
      <c r="Q13" s="99"/>
      <c r="R13" s="89"/>
      <c r="S13" s="89"/>
      <c r="T13" s="89"/>
      <c r="U13" s="89"/>
      <c r="V13" s="89"/>
      <c r="W13" s="89"/>
      <c r="X13" s="89"/>
      <c r="Y13" s="98"/>
      <c r="Z13" s="89"/>
      <c r="AA13" s="89"/>
      <c r="AB13" s="89"/>
      <c r="AC13" s="89"/>
      <c r="AD13" s="98">
        <f t="shared" si="0"/>
        <v>0</v>
      </c>
      <c r="AE13" s="89"/>
      <c r="AF13" s="89"/>
      <c r="AG13" s="89"/>
      <c r="AH13" s="89"/>
      <c r="AI13" s="89"/>
      <c r="AJ13" s="98"/>
      <c r="AK13" s="89"/>
      <c r="AL13" s="89"/>
      <c r="AM13" s="89"/>
      <c r="AN13" s="89"/>
      <c r="AO13" s="98"/>
      <c r="AP13" s="89"/>
      <c r="AQ13" s="88">
        <f>'Data Skor'!O7</f>
        <v>0</v>
      </c>
      <c r="AS13" s="107"/>
      <c r="AT13" s="105">
        <v>6</v>
      </c>
      <c r="AW13" s="105">
        <v>2</v>
      </c>
      <c r="AY13" s="105" t="s">
        <v>30</v>
      </c>
    </row>
    <row r="14" spans="1:52" ht="30" customHeight="1" x14ac:dyDescent="0.25">
      <c r="A14" s="86">
        <v>5</v>
      </c>
      <c r="B14" s="87"/>
      <c r="C14" s="88"/>
      <c r="D14" s="89"/>
      <c r="E14" s="89"/>
      <c r="F14" s="89"/>
      <c r="G14" s="89"/>
      <c r="H14" s="98"/>
      <c r="I14" s="89"/>
      <c r="J14" s="89"/>
      <c r="K14" s="89"/>
      <c r="L14" s="98"/>
      <c r="M14" s="89"/>
      <c r="N14" s="89"/>
      <c r="O14" s="89"/>
      <c r="P14" s="98"/>
      <c r="Q14" s="99"/>
      <c r="R14" s="89"/>
      <c r="S14" s="89"/>
      <c r="T14" s="89"/>
      <c r="U14" s="89"/>
      <c r="V14" s="89"/>
      <c r="W14" s="89"/>
      <c r="X14" s="89"/>
      <c r="Y14" s="98"/>
      <c r="Z14" s="89"/>
      <c r="AA14" s="89"/>
      <c r="AB14" s="89"/>
      <c r="AC14" s="89"/>
      <c r="AD14" s="98">
        <f t="shared" si="0"/>
        <v>0</v>
      </c>
      <c r="AE14" s="89"/>
      <c r="AF14" s="89"/>
      <c r="AG14" s="89"/>
      <c r="AH14" s="89"/>
      <c r="AI14" s="89"/>
      <c r="AJ14" s="98"/>
      <c r="AK14" s="89"/>
      <c r="AL14" s="89"/>
      <c r="AM14" s="89"/>
      <c r="AN14" s="89"/>
      <c r="AO14" s="98"/>
      <c r="AP14" s="89"/>
      <c r="AQ14" s="88">
        <f>'Data Skor'!O8</f>
        <v>0</v>
      </c>
      <c r="AT14" s="105">
        <v>9</v>
      </c>
      <c r="AW14" s="105">
        <v>3</v>
      </c>
    </row>
    <row r="15" spans="1:52" ht="30" customHeight="1" x14ac:dyDescent="0.25">
      <c r="A15" s="86">
        <v>6</v>
      </c>
      <c r="B15" s="87"/>
      <c r="C15" s="88"/>
      <c r="D15" s="89"/>
      <c r="E15" s="89"/>
      <c r="F15" s="89"/>
      <c r="G15" s="89"/>
      <c r="H15" s="98"/>
      <c r="I15" s="89"/>
      <c r="J15" s="89"/>
      <c r="K15" s="89"/>
      <c r="L15" s="98"/>
      <c r="M15" s="89"/>
      <c r="N15" s="89"/>
      <c r="O15" s="89"/>
      <c r="P15" s="98"/>
      <c r="Q15" s="99"/>
      <c r="R15" s="89"/>
      <c r="S15" s="89"/>
      <c r="T15" s="89"/>
      <c r="U15" s="89"/>
      <c r="V15" s="89"/>
      <c r="W15" s="89"/>
      <c r="X15" s="89"/>
      <c r="Y15" s="98"/>
      <c r="Z15" s="89"/>
      <c r="AA15" s="89"/>
      <c r="AB15" s="89"/>
      <c r="AC15" s="89"/>
      <c r="AD15" s="98">
        <f t="shared" si="0"/>
        <v>0</v>
      </c>
      <c r="AE15" s="89"/>
      <c r="AF15" s="89"/>
      <c r="AG15" s="89"/>
      <c r="AH15" s="89"/>
      <c r="AI15" s="89"/>
      <c r="AJ15" s="98"/>
      <c r="AK15" s="89"/>
      <c r="AL15" s="89"/>
      <c r="AM15" s="89"/>
      <c r="AN15" s="89"/>
      <c r="AO15" s="98"/>
      <c r="AP15" s="89"/>
      <c r="AQ15" s="88">
        <f>'Data Skor'!O9</f>
        <v>0</v>
      </c>
      <c r="AT15" s="105">
        <f>AT13*AT14</f>
        <v>54</v>
      </c>
      <c r="AW15" s="105">
        <v>4</v>
      </c>
    </row>
    <row r="16" spans="1:52" ht="30" customHeight="1" x14ac:dyDescent="0.25">
      <c r="A16" s="86">
        <v>7</v>
      </c>
      <c r="B16" s="87"/>
      <c r="C16" s="88"/>
      <c r="D16" s="89"/>
      <c r="E16" s="89"/>
      <c r="F16" s="89"/>
      <c r="G16" s="89"/>
      <c r="H16" s="98"/>
      <c r="I16" s="89"/>
      <c r="J16" s="89"/>
      <c r="K16" s="89"/>
      <c r="L16" s="98"/>
      <c r="M16" s="89"/>
      <c r="N16" s="89"/>
      <c r="O16" s="89"/>
      <c r="P16" s="98"/>
      <c r="Q16" s="99"/>
      <c r="R16" s="89"/>
      <c r="S16" s="89"/>
      <c r="T16" s="89"/>
      <c r="U16" s="89"/>
      <c r="V16" s="89"/>
      <c r="W16" s="89"/>
      <c r="X16" s="89"/>
      <c r="Y16" s="98"/>
      <c r="Z16" s="89"/>
      <c r="AA16" s="89"/>
      <c r="AB16" s="89"/>
      <c r="AC16" s="89"/>
      <c r="AD16" s="98">
        <f t="shared" si="0"/>
        <v>0</v>
      </c>
      <c r="AE16" s="89"/>
      <c r="AF16" s="89"/>
      <c r="AG16" s="89"/>
      <c r="AH16" s="89"/>
      <c r="AI16" s="89"/>
      <c r="AJ16" s="98"/>
      <c r="AK16" s="89"/>
      <c r="AL16" s="89"/>
      <c r="AM16" s="89"/>
      <c r="AN16" s="89"/>
      <c r="AO16" s="98"/>
      <c r="AP16" s="89"/>
      <c r="AQ16" s="88">
        <f>'Data Skor'!O10</f>
        <v>0</v>
      </c>
      <c r="AW16" s="105">
        <v>5</v>
      </c>
    </row>
    <row r="17" spans="1:49" ht="30" customHeight="1" x14ac:dyDescent="0.25">
      <c r="A17" s="86">
        <v>8</v>
      </c>
      <c r="B17" s="87"/>
      <c r="C17" s="88"/>
      <c r="D17" s="89"/>
      <c r="E17" s="89"/>
      <c r="F17" s="89"/>
      <c r="G17" s="89"/>
      <c r="H17" s="98">
        <f t="shared" ref="H11:H59" si="1">ROUND((SUM(E17:G17)/18)*6,0)</f>
        <v>0</v>
      </c>
      <c r="I17" s="89"/>
      <c r="J17" s="89"/>
      <c r="K17" s="89"/>
      <c r="L17" s="98">
        <f t="shared" ref="L11:L59" si="2">ROUND((SUM(I17:K17)/18)*6,0)</f>
        <v>0</v>
      </c>
      <c r="M17" s="89"/>
      <c r="N17" s="89"/>
      <c r="O17" s="89"/>
      <c r="P17" s="98">
        <f t="shared" ref="P11:P59" si="3">ROUND((SUM(M17:O17)/18)*6,0)</f>
        <v>0</v>
      </c>
      <c r="Q17" s="99"/>
      <c r="R17" s="89"/>
      <c r="S17" s="89"/>
      <c r="T17" s="89"/>
      <c r="U17" s="89"/>
      <c r="V17" s="89"/>
      <c r="W17" s="89"/>
      <c r="X17" s="89"/>
      <c r="Y17" s="98">
        <f t="shared" ref="Y17:Y59" si="4">ROUND((SUM(S17:X17)/36)*6,0)</f>
        <v>0</v>
      </c>
      <c r="Z17" s="89"/>
      <c r="AA17" s="89"/>
      <c r="AB17" s="89"/>
      <c r="AC17" s="89"/>
      <c r="AD17" s="98">
        <f t="shared" si="0"/>
        <v>0</v>
      </c>
      <c r="AE17" s="89"/>
      <c r="AF17" s="89"/>
      <c r="AG17" s="89"/>
      <c r="AH17" s="89"/>
      <c r="AI17" s="89"/>
      <c r="AJ17" s="98">
        <f t="shared" ref="AJ11:AJ59" si="5">ROUND((SUM(AE17:AI17)/30)*6,0)</f>
        <v>0</v>
      </c>
      <c r="AK17" s="89"/>
      <c r="AL17" s="89"/>
      <c r="AM17" s="89"/>
      <c r="AN17" s="89"/>
      <c r="AO17" s="98">
        <f t="shared" ref="AO11:AO59" si="6">ROUND((SUM(AK17:AN17)/24)*6,0)</f>
        <v>0</v>
      </c>
      <c r="AP17" s="89"/>
      <c r="AQ17" s="88">
        <f>'Data Skor'!O11</f>
        <v>0</v>
      </c>
      <c r="AW17" s="105">
        <v>6</v>
      </c>
    </row>
    <row r="18" spans="1:49" ht="30" customHeight="1" x14ac:dyDescent="0.25">
      <c r="A18" s="86">
        <v>9</v>
      </c>
      <c r="B18" s="87"/>
      <c r="C18" s="88"/>
      <c r="D18" s="89"/>
      <c r="E18" s="89"/>
      <c r="F18" s="89"/>
      <c r="G18" s="89"/>
      <c r="H18" s="98">
        <f t="shared" si="1"/>
        <v>0</v>
      </c>
      <c r="I18" s="89"/>
      <c r="J18" s="89"/>
      <c r="K18" s="89"/>
      <c r="L18" s="98">
        <f t="shared" si="2"/>
        <v>0</v>
      </c>
      <c r="M18" s="89"/>
      <c r="N18" s="89"/>
      <c r="O18" s="89"/>
      <c r="P18" s="98">
        <f t="shared" si="3"/>
        <v>0</v>
      </c>
      <c r="Q18" s="99"/>
      <c r="R18" s="89"/>
      <c r="S18" s="89"/>
      <c r="T18" s="89"/>
      <c r="U18" s="89"/>
      <c r="V18" s="89"/>
      <c r="W18" s="89"/>
      <c r="X18" s="89"/>
      <c r="Y18" s="98">
        <f t="shared" si="4"/>
        <v>0</v>
      </c>
      <c r="Z18" s="89"/>
      <c r="AA18" s="89"/>
      <c r="AB18" s="89"/>
      <c r="AC18" s="89"/>
      <c r="AD18" s="98">
        <f t="shared" si="0"/>
        <v>0</v>
      </c>
      <c r="AE18" s="89"/>
      <c r="AF18" s="89"/>
      <c r="AG18" s="89"/>
      <c r="AH18" s="89"/>
      <c r="AI18" s="89"/>
      <c r="AJ18" s="98">
        <f t="shared" si="5"/>
        <v>0</v>
      </c>
      <c r="AK18" s="89"/>
      <c r="AL18" s="89"/>
      <c r="AM18" s="89"/>
      <c r="AN18" s="89"/>
      <c r="AO18" s="98">
        <f t="shared" si="6"/>
        <v>0</v>
      </c>
      <c r="AP18" s="89"/>
      <c r="AQ18" s="88">
        <f>'Data Skor'!O12</f>
        <v>0</v>
      </c>
    </row>
    <row r="19" spans="1:49" ht="30" customHeight="1" x14ac:dyDescent="0.25">
      <c r="A19" s="86">
        <v>10</v>
      </c>
      <c r="B19" s="87"/>
      <c r="C19" s="88"/>
      <c r="D19" s="89"/>
      <c r="E19" s="89"/>
      <c r="F19" s="89"/>
      <c r="G19" s="89"/>
      <c r="H19" s="98">
        <f t="shared" si="1"/>
        <v>0</v>
      </c>
      <c r="I19" s="89"/>
      <c r="J19" s="89"/>
      <c r="K19" s="89"/>
      <c r="L19" s="98">
        <f t="shared" si="2"/>
        <v>0</v>
      </c>
      <c r="M19" s="89"/>
      <c r="N19" s="89"/>
      <c r="O19" s="89"/>
      <c r="P19" s="98">
        <f t="shared" si="3"/>
        <v>0</v>
      </c>
      <c r="Q19" s="99"/>
      <c r="R19" s="89"/>
      <c r="S19" s="89"/>
      <c r="T19" s="89"/>
      <c r="U19" s="89"/>
      <c r="V19" s="89"/>
      <c r="W19" s="89"/>
      <c r="X19" s="89"/>
      <c r="Y19" s="98">
        <f t="shared" si="4"/>
        <v>0</v>
      </c>
      <c r="Z19" s="89"/>
      <c r="AA19" s="89"/>
      <c r="AB19" s="89"/>
      <c r="AC19" s="89"/>
      <c r="AD19" s="98">
        <f t="shared" si="0"/>
        <v>0</v>
      </c>
      <c r="AE19" s="89"/>
      <c r="AF19" s="89"/>
      <c r="AG19" s="89"/>
      <c r="AH19" s="89"/>
      <c r="AI19" s="89"/>
      <c r="AJ19" s="98">
        <f t="shared" si="5"/>
        <v>0</v>
      </c>
      <c r="AK19" s="89"/>
      <c r="AL19" s="89"/>
      <c r="AM19" s="89"/>
      <c r="AN19" s="89"/>
      <c r="AO19" s="98">
        <f t="shared" si="6"/>
        <v>0</v>
      </c>
      <c r="AP19" s="89"/>
      <c r="AQ19" s="88">
        <f>'Data Skor'!O13</f>
        <v>0</v>
      </c>
    </row>
    <row r="20" spans="1:49" ht="30" customHeight="1" x14ac:dyDescent="0.25">
      <c r="A20" s="86">
        <v>11</v>
      </c>
      <c r="B20" s="87"/>
      <c r="C20" s="88"/>
      <c r="D20" s="89"/>
      <c r="E20" s="89"/>
      <c r="F20" s="89"/>
      <c r="G20" s="89"/>
      <c r="H20" s="98">
        <f t="shared" si="1"/>
        <v>0</v>
      </c>
      <c r="I20" s="89"/>
      <c r="J20" s="89"/>
      <c r="K20" s="89"/>
      <c r="L20" s="98">
        <f t="shared" si="2"/>
        <v>0</v>
      </c>
      <c r="M20" s="89"/>
      <c r="N20" s="89"/>
      <c r="O20" s="89"/>
      <c r="P20" s="98">
        <f t="shared" si="3"/>
        <v>0</v>
      </c>
      <c r="Q20" s="99"/>
      <c r="R20" s="89"/>
      <c r="S20" s="89"/>
      <c r="T20" s="89"/>
      <c r="U20" s="89"/>
      <c r="V20" s="89"/>
      <c r="W20" s="89"/>
      <c r="X20" s="89"/>
      <c r="Y20" s="98">
        <f t="shared" si="4"/>
        <v>0</v>
      </c>
      <c r="Z20" s="89"/>
      <c r="AA20" s="89"/>
      <c r="AB20" s="89"/>
      <c r="AC20" s="89"/>
      <c r="AD20" s="98">
        <f t="shared" si="0"/>
        <v>0</v>
      </c>
      <c r="AE20" s="89"/>
      <c r="AF20" s="89"/>
      <c r="AG20" s="89"/>
      <c r="AH20" s="89"/>
      <c r="AI20" s="89"/>
      <c r="AJ20" s="98">
        <f t="shared" si="5"/>
        <v>0</v>
      </c>
      <c r="AK20" s="89"/>
      <c r="AL20" s="89"/>
      <c r="AM20" s="89"/>
      <c r="AN20" s="89"/>
      <c r="AO20" s="98">
        <f t="shared" si="6"/>
        <v>0</v>
      </c>
      <c r="AP20" s="89"/>
      <c r="AQ20" s="88">
        <f>'Data Skor'!O14</f>
        <v>0</v>
      </c>
    </row>
    <row r="21" spans="1:49" ht="30" customHeight="1" x14ac:dyDescent="0.25">
      <c r="A21" s="86">
        <v>12</v>
      </c>
      <c r="B21" s="87"/>
      <c r="C21" s="88"/>
      <c r="D21" s="89"/>
      <c r="E21" s="89"/>
      <c r="F21" s="89"/>
      <c r="G21" s="89"/>
      <c r="H21" s="98">
        <f t="shared" si="1"/>
        <v>0</v>
      </c>
      <c r="I21" s="89"/>
      <c r="J21" s="89"/>
      <c r="K21" s="89"/>
      <c r="L21" s="98">
        <f t="shared" si="2"/>
        <v>0</v>
      </c>
      <c r="M21" s="89"/>
      <c r="N21" s="89"/>
      <c r="O21" s="89"/>
      <c r="P21" s="98">
        <f t="shared" si="3"/>
        <v>0</v>
      </c>
      <c r="Q21" s="99"/>
      <c r="R21" s="89"/>
      <c r="S21" s="89"/>
      <c r="T21" s="89"/>
      <c r="U21" s="89"/>
      <c r="V21" s="89"/>
      <c r="W21" s="89"/>
      <c r="X21" s="89"/>
      <c r="Y21" s="98">
        <f t="shared" si="4"/>
        <v>0</v>
      </c>
      <c r="Z21" s="89"/>
      <c r="AA21" s="89"/>
      <c r="AB21" s="89"/>
      <c r="AC21" s="89"/>
      <c r="AD21" s="98">
        <f t="shared" si="0"/>
        <v>0</v>
      </c>
      <c r="AE21" s="89"/>
      <c r="AF21" s="89"/>
      <c r="AG21" s="89"/>
      <c r="AH21" s="89"/>
      <c r="AI21" s="89"/>
      <c r="AJ21" s="98">
        <f t="shared" si="5"/>
        <v>0</v>
      </c>
      <c r="AK21" s="89"/>
      <c r="AL21" s="89"/>
      <c r="AM21" s="89"/>
      <c r="AN21" s="89"/>
      <c r="AO21" s="98">
        <f t="shared" si="6"/>
        <v>0</v>
      </c>
      <c r="AP21" s="89"/>
      <c r="AQ21" s="88">
        <f>'Data Skor'!O15</f>
        <v>0</v>
      </c>
    </row>
    <row r="22" spans="1:49" ht="30" customHeight="1" x14ac:dyDescent="0.25">
      <c r="A22" s="86">
        <v>13</v>
      </c>
      <c r="B22" s="87"/>
      <c r="C22" s="88"/>
      <c r="D22" s="89"/>
      <c r="E22" s="89"/>
      <c r="F22" s="89"/>
      <c r="G22" s="89"/>
      <c r="H22" s="98">
        <f t="shared" si="1"/>
        <v>0</v>
      </c>
      <c r="I22" s="89"/>
      <c r="J22" s="89"/>
      <c r="K22" s="89"/>
      <c r="L22" s="98">
        <f t="shared" si="2"/>
        <v>0</v>
      </c>
      <c r="M22" s="89"/>
      <c r="N22" s="89"/>
      <c r="O22" s="89"/>
      <c r="P22" s="98">
        <f t="shared" si="3"/>
        <v>0</v>
      </c>
      <c r="Q22" s="99"/>
      <c r="R22" s="89"/>
      <c r="S22" s="89"/>
      <c r="T22" s="89"/>
      <c r="U22" s="89"/>
      <c r="V22" s="89"/>
      <c r="W22" s="89"/>
      <c r="X22" s="89"/>
      <c r="Y22" s="98">
        <f t="shared" si="4"/>
        <v>0</v>
      </c>
      <c r="Z22" s="89"/>
      <c r="AA22" s="89"/>
      <c r="AB22" s="89"/>
      <c r="AC22" s="89"/>
      <c r="AD22" s="98">
        <f t="shared" si="0"/>
        <v>0</v>
      </c>
      <c r="AE22" s="89"/>
      <c r="AF22" s="89"/>
      <c r="AG22" s="89"/>
      <c r="AH22" s="89"/>
      <c r="AI22" s="89"/>
      <c r="AJ22" s="98">
        <f t="shared" si="5"/>
        <v>0</v>
      </c>
      <c r="AK22" s="89"/>
      <c r="AL22" s="89"/>
      <c r="AM22" s="89"/>
      <c r="AN22" s="89"/>
      <c r="AO22" s="98">
        <f t="shared" si="6"/>
        <v>0</v>
      </c>
      <c r="AP22" s="89"/>
      <c r="AQ22" s="88">
        <f>'Data Skor'!O16</f>
        <v>0</v>
      </c>
    </row>
    <row r="23" spans="1:49" ht="30" customHeight="1" x14ac:dyDescent="0.25">
      <c r="A23" s="86">
        <v>14</v>
      </c>
      <c r="B23" s="87"/>
      <c r="C23" s="88"/>
      <c r="D23" s="89"/>
      <c r="E23" s="89"/>
      <c r="F23" s="89"/>
      <c r="G23" s="89"/>
      <c r="H23" s="98">
        <f t="shared" si="1"/>
        <v>0</v>
      </c>
      <c r="I23" s="89"/>
      <c r="J23" s="89"/>
      <c r="K23" s="89"/>
      <c r="L23" s="98">
        <f t="shared" si="2"/>
        <v>0</v>
      </c>
      <c r="M23" s="89"/>
      <c r="N23" s="89"/>
      <c r="O23" s="89"/>
      <c r="P23" s="98">
        <f t="shared" si="3"/>
        <v>0</v>
      </c>
      <c r="Q23" s="99"/>
      <c r="R23" s="89"/>
      <c r="S23" s="89"/>
      <c r="T23" s="89"/>
      <c r="U23" s="89"/>
      <c r="V23" s="89"/>
      <c r="W23" s="89"/>
      <c r="X23" s="89"/>
      <c r="Y23" s="98">
        <f t="shared" si="4"/>
        <v>0</v>
      </c>
      <c r="Z23" s="89"/>
      <c r="AA23" s="89"/>
      <c r="AB23" s="89"/>
      <c r="AC23" s="89"/>
      <c r="AD23" s="98">
        <f t="shared" si="0"/>
        <v>0</v>
      </c>
      <c r="AE23" s="89"/>
      <c r="AF23" s="89"/>
      <c r="AG23" s="89"/>
      <c r="AH23" s="89"/>
      <c r="AI23" s="89"/>
      <c r="AJ23" s="98">
        <f t="shared" si="5"/>
        <v>0</v>
      </c>
      <c r="AK23" s="89"/>
      <c r="AL23" s="89"/>
      <c r="AM23" s="89"/>
      <c r="AN23" s="89"/>
      <c r="AO23" s="98">
        <f t="shared" si="6"/>
        <v>0</v>
      </c>
      <c r="AP23" s="89"/>
      <c r="AQ23" s="88">
        <f>'Data Skor'!O17</f>
        <v>0</v>
      </c>
    </row>
    <row r="24" spans="1:49" ht="30" customHeight="1" x14ac:dyDescent="0.25">
      <c r="A24" s="86">
        <v>15</v>
      </c>
      <c r="B24" s="87"/>
      <c r="C24" s="88"/>
      <c r="D24" s="89"/>
      <c r="E24" s="89"/>
      <c r="F24" s="89"/>
      <c r="G24" s="89"/>
      <c r="H24" s="98">
        <f t="shared" si="1"/>
        <v>0</v>
      </c>
      <c r="I24" s="89"/>
      <c r="J24" s="89"/>
      <c r="K24" s="89"/>
      <c r="L24" s="98">
        <f t="shared" si="2"/>
        <v>0</v>
      </c>
      <c r="M24" s="89"/>
      <c r="N24" s="89"/>
      <c r="O24" s="89"/>
      <c r="P24" s="98">
        <f t="shared" si="3"/>
        <v>0</v>
      </c>
      <c r="Q24" s="99"/>
      <c r="R24" s="89"/>
      <c r="S24" s="89"/>
      <c r="T24" s="89"/>
      <c r="U24" s="89"/>
      <c r="V24" s="89"/>
      <c r="W24" s="89"/>
      <c r="X24" s="89"/>
      <c r="Y24" s="98">
        <f t="shared" si="4"/>
        <v>0</v>
      </c>
      <c r="Z24" s="89"/>
      <c r="AA24" s="89"/>
      <c r="AB24" s="89"/>
      <c r="AC24" s="89"/>
      <c r="AD24" s="98">
        <f t="shared" si="0"/>
        <v>0</v>
      </c>
      <c r="AE24" s="89"/>
      <c r="AF24" s="89"/>
      <c r="AG24" s="89"/>
      <c r="AH24" s="89"/>
      <c r="AI24" s="89"/>
      <c r="AJ24" s="98">
        <f t="shared" si="5"/>
        <v>0</v>
      </c>
      <c r="AK24" s="89"/>
      <c r="AL24" s="89"/>
      <c r="AM24" s="89"/>
      <c r="AN24" s="89"/>
      <c r="AO24" s="98">
        <f t="shared" si="6"/>
        <v>0</v>
      </c>
      <c r="AP24" s="89"/>
      <c r="AQ24" s="88">
        <f>'Data Skor'!O18</f>
        <v>0</v>
      </c>
    </row>
    <row r="25" spans="1:49" ht="30" customHeight="1" x14ac:dyDescent="0.25">
      <c r="A25" s="86">
        <v>16</v>
      </c>
      <c r="B25" s="87"/>
      <c r="C25" s="88"/>
      <c r="D25" s="89"/>
      <c r="E25" s="89"/>
      <c r="F25" s="89"/>
      <c r="G25" s="89"/>
      <c r="H25" s="98">
        <f t="shared" si="1"/>
        <v>0</v>
      </c>
      <c r="I25" s="89"/>
      <c r="J25" s="89"/>
      <c r="K25" s="89"/>
      <c r="L25" s="98">
        <f t="shared" si="2"/>
        <v>0</v>
      </c>
      <c r="M25" s="89"/>
      <c r="N25" s="89"/>
      <c r="O25" s="89"/>
      <c r="P25" s="98">
        <f t="shared" si="3"/>
        <v>0</v>
      </c>
      <c r="Q25" s="99"/>
      <c r="R25" s="89"/>
      <c r="S25" s="89"/>
      <c r="T25" s="89"/>
      <c r="U25" s="89"/>
      <c r="V25" s="89"/>
      <c r="W25" s="89"/>
      <c r="X25" s="89"/>
      <c r="Y25" s="98">
        <f t="shared" si="4"/>
        <v>0</v>
      </c>
      <c r="Z25" s="89"/>
      <c r="AA25" s="89"/>
      <c r="AB25" s="89"/>
      <c r="AC25" s="89"/>
      <c r="AD25" s="98">
        <f t="shared" si="0"/>
        <v>0</v>
      </c>
      <c r="AE25" s="89"/>
      <c r="AF25" s="89"/>
      <c r="AG25" s="89"/>
      <c r="AH25" s="89"/>
      <c r="AI25" s="89"/>
      <c r="AJ25" s="98">
        <f t="shared" si="5"/>
        <v>0</v>
      </c>
      <c r="AK25" s="89"/>
      <c r="AL25" s="89"/>
      <c r="AM25" s="89"/>
      <c r="AN25" s="89"/>
      <c r="AO25" s="98">
        <f t="shared" si="6"/>
        <v>0</v>
      </c>
      <c r="AP25" s="89"/>
      <c r="AQ25" s="88">
        <f>'Data Skor'!O19</f>
        <v>0</v>
      </c>
    </row>
    <row r="26" spans="1:49" ht="30" customHeight="1" x14ac:dyDescent="0.25">
      <c r="A26" s="86">
        <v>17</v>
      </c>
      <c r="B26" s="87"/>
      <c r="C26" s="88"/>
      <c r="D26" s="89"/>
      <c r="E26" s="89"/>
      <c r="F26" s="89"/>
      <c r="G26" s="89"/>
      <c r="H26" s="98">
        <f t="shared" si="1"/>
        <v>0</v>
      </c>
      <c r="I26" s="89"/>
      <c r="J26" s="89"/>
      <c r="K26" s="89"/>
      <c r="L26" s="98">
        <f t="shared" si="2"/>
        <v>0</v>
      </c>
      <c r="M26" s="89"/>
      <c r="N26" s="89"/>
      <c r="O26" s="89"/>
      <c r="P26" s="98">
        <f t="shared" si="3"/>
        <v>0</v>
      </c>
      <c r="Q26" s="99"/>
      <c r="R26" s="89"/>
      <c r="S26" s="89"/>
      <c r="T26" s="89"/>
      <c r="U26" s="89"/>
      <c r="V26" s="89"/>
      <c r="W26" s="89"/>
      <c r="X26" s="89"/>
      <c r="Y26" s="98">
        <f t="shared" si="4"/>
        <v>0</v>
      </c>
      <c r="Z26" s="89"/>
      <c r="AA26" s="89"/>
      <c r="AB26" s="89"/>
      <c r="AC26" s="89"/>
      <c r="AD26" s="98">
        <f t="shared" si="0"/>
        <v>0</v>
      </c>
      <c r="AE26" s="89"/>
      <c r="AF26" s="89"/>
      <c r="AG26" s="89"/>
      <c r="AH26" s="89"/>
      <c r="AI26" s="89"/>
      <c r="AJ26" s="98">
        <f t="shared" si="5"/>
        <v>0</v>
      </c>
      <c r="AK26" s="89"/>
      <c r="AL26" s="89"/>
      <c r="AM26" s="89"/>
      <c r="AN26" s="89"/>
      <c r="AO26" s="98">
        <f t="shared" si="6"/>
        <v>0</v>
      </c>
      <c r="AP26" s="89"/>
      <c r="AQ26" s="88">
        <f>'Data Skor'!O20</f>
        <v>0</v>
      </c>
    </row>
    <row r="27" spans="1:49" ht="30" customHeight="1" x14ac:dyDescent="0.25">
      <c r="A27" s="86">
        <v>18</v>
      </c>
      <c r="B27" s="87"/>
      <c r="C27" s="88"/>
      <c r="D27" s="89"/>
      <c r="E27" s="89"/>
      <c r="F27" s="89"/>
      <c r="G27" s="89"/>
      <c r="H27" s="98">
        <f t="shared" si="1"/>
        <v>0</v>
      </c>
      <c r="I27" s="89"/>
      <c r="J27" s="89"/>
      <c r="K27" s="89"/>
      <c r="L27" s="98">
        <f t="shared" si="2"/>
        <v>0</v>
      </c>
      <c r="M27" s="89"/>
      <c r="N27" s="89"/>
      <c r="O27" s="89"/>
      <c r="P27" s="98">
        <f t="shared" si="3"/>
        <v>0</v>
      </c>
      <c r="Q27" s="99"/>
      <c r="R27" s="89"/>
      <c r="S27" s="89"/>
      <c r="T27" s="89"/>
      <c r="U27" s="89"/>
      <c r="V27" s="89"/>
      <c r="W27" s="89"/>
      <c r="X27" s="89"/>
      <c r="Y27" s="98">
        <f t="shared" si="4"/>
        <v>0</v>
      </c>
      <c r="Z27" s="89"/>
      <c r="AA27" s="89"/>
      <c r="AB27" s="89"/>
      <c r="AC27" s="89"/>
      <c r="AD27" s="98">
        <f t="shared" si="0"/>
        <v>0</v>
      </c>
      <c r="AE27" s="89"/>
      <c r="AF27" s="89"/>
      <c r="AG27" s="89"/>
      <c r="AH27" s="89"/>
      <c r="AI27" s="89"/>
      <c r="AJ27" s="98">
        <f t="shared" si="5"/>
        <v>0</v>
      </c>
      <c r="AK27" s="89"/>
      <c r="AL27" s="89"/>
      <c r="AM27" s="89"/>
      <c r="AN27" s="89"/>
      <c r="AO27" s="98">
        <f t="shared" si="6"/>
        <v>0</v>
      </c>
      <c r="AP27" s="89"/>
      <c r="AQ27" s="88">
        <f>'Data Skor'!O21</f>
        <v>0</v>
      </c>
    </row>
    <row r="28" spans="1:49" ht="30" customHeight="1" x14ac:dyDescent="0.25">
      <c r="A28" s="86">
        <v>19</v>
      </c>
      <c r="B28" s="87"/>
      <c r="C28" s="88"/>
      <c r="D28" s="89"/>
      <c r="E28" s="89"/>
      <c r="F28" s="89"/>
      <c r="G28" s="89"/>
      <c r="H28" s="98">
        <f t="shared" si="1"/>
        <v>0</v>
      </c>
      <c r="I28" s="89"/>
      <c r="J28" s="89"/>
      <c r="K28" s="89"/>
      <c r="L28" s="98">
        <f t="shared" si="2"/>
        <v>0</v>
      </c>
      <c r="M28" s="89"/>
      <c r="N28" s="89"/>
      <c r="O28" s="89"/>
      <c r="P28" s="98">
        <f t="shared" si="3"/>
        <v>0</v>
      </c>
      <c r="Q28" s="99"/>
      <c r="R28" s="89"/>
      <c r="S28" s="89"/>
      <c r="T28" s="89"/>
      <c r="U28" s="89"/>
      <c r="V28" s="89"/>
      <c r="W28" s="89"/>
      <c r="X28" s="89"/>
      <c r="Y28" s="98">
        <f t="shared" si="4"/>
        <v>0</v>
      </c>
      <c r="Z28" s="89"/>
      <c r="AA28" s="89"/>
      <c r="AB28" s="89"/>
      <c r="AC28" s="89"/>
      <c r="AD28" s="98">
        <f t="shared" si="0"/>
        <v>0</v>
      </c>
      <c r="AE28" s="89"/>
      <c r="AF28" s="89"/>
      <c r="AG28" s="89"/>
      <c r="AH28" s="89"/>
      <c r="AI28" s="89"/>
      <c r="AJ28" s="98">
        <f t="shared" si="5"/>
        <v>0</v>
      </c>
      <c r="AK28" s="89"/>
      <c r="AL28" s="89"/>
      <c r="AM28" s="89"/>
      <c r="AN28" s="89"/>
      <c r="AO28" s="98">
        <f t="shared" si="6"/>
        <v>0</v>
      </c>
      <c r="AP28" s="89"/>
      <c r="AQ28" s="88">
        <f>'Data Skor'!O22</f>
        <v>0</v>
      </c>
    </row>
    <row r="29" spans="1:49" ht="30" customHeight="1" x14ac:dyDescent="0.25">
      <c r="A29" s="86">
        <v>20</v>
      </c>
      <c r="B29" s="87"/>
      <c r="C29" s="88"/>
      <c r="D29" s="89"/>
      <c r="E29" s="89"/>
      <c r="F29" s="89"/>
      <c r="G29" s="89"/>
      <c r="H29" s="98">
        <f t="shared" si="1"/>
        <v>0</v>
      </c>
      <c r="I29" s="89"/>
      <c r="J29" s="89"/>
      <c r="K29" s="89"/>
      <c r="L29" s="98">
        <f t="shared" si="2"/>
        <v>0</v>
      </c>
      <c r="M29" s="89"/>
      <c r="N29" s="89"/>
      <c r="O29" s="89"/>
      <c r="P29" s="98">
        <f t="shared" si="3"/>
        <v>0</v>
      </c>
      <c r="Q29" s="99"/>
      <c r="R29" s="89"/>
      <c r="S29" s="89"/>
      <c r="T29" s="89"/>
      <c r="U29" s="89"/>
      <c r="V29" s="89"/>
      <c r="W29" s="89"/>
      <c r="X29" s="89"/>
      <c r="Y29" s="98">
        <f t="shared" si="4"/>
        <v>0</v>
      </c>
      <c r="Z29" s="89"/>
      <c r="AA29" s="89"/>
      <c r="AB29" s="89"/>
      <c r="AC29" s="89"/>
      <c r="AD29" s="98">
        <f t="shared" si="0"/>
        <v>0</v>
      </c>
      <c r="AE29" s="89"/>
      <c r="AF29" s="89"/>
      <c r="AG29" s="89"/>
      <c r="AH29" s="89"/>
      <c r="AI29" s="89"/>
      <c r="AJ29" s="98">
        <f t="shared" si="5"/>
        <v>0</v>
      </c>
      <c r="AK29" s="89"/>
      <c r="AL29" s="89"/>
      <c r="AM29" s="89"/>
      <c r="AN29" s="89"/>
      <c r="AO29" s="98">
        <f t="shared" si="6"/>
        <v>0</v>
      </c>
      <c r="AP29" s="89"/>
      <c r="AQ29" s="88">
        <f>'Data Skor'!O23</f>
        <v>0</v>
      </c>
    </row>
    <row r="30" spans="1:49" ht="30" customHeight="1" x14ac:dyDescent="0.25">
      <c r="A30" s="86">
        <v>21</v>
      </c>
      <c r="B30" s="87"/>
      <c r="C30" s="88"/>
      <c r="D30" s="89"/>
      <c r="E30" s="89"/>
      <c r="F30" s="89"/>
      <c r="G30" s="89"/>
      <c r="H30" s="98">
        <f t="shared" si="1"/>
        <v>0</v>
      </c>
      <c r="I30" s="89"/>
      <c r="J30" s="89"/>
      <c r="K30" s="89"/>
      <c r="L30" s="98">
        <f t="shared" si="2"/>
        <v>0</v>
      </c>
      <c r="M30" s="89"/>
      <c r="N30" s="89"/>
      <c r="O30" s="89"/>
      <c r="P30" s="98">
        <f t="shared" si="3"/>
        <v>0</v>
      </c>
      <c r="Q30" s="99"/>
      <c r="R30" s="89"/>
      <c r="S30" s="89"/>
      <c r="T30" s="89"/>
      <c r="U30" s="89"/>
      <c r="V30" s="89"/>
      <c r="W30" s="89"/>
      <c r="X30" s="89"/>
      <c r="Y30" s="98">
        <f t="shared" si="4"/>
        <v>0</v>
      </c>
      <c r="Z30" s="89"/>
      <c r="AA30" s="89"/>
      <c r="AB30" s="89"/>
      <c r="AC30" s="89"/>
      <c r="AD30" s="98">
        <f t="shared" si="0"/>
        <v>0</v>
      </c>
      <c r="AE30" s="89"/>
      <c r="AF30" s="89"/>
      <c r="AG30" s="89"/>
      <c r="AH30" s="89"/>
      <c r="AI30" s="89"/>
      <c r="AJ30" s="98">
        <f t="shared" si="5"/>
        <v>0</v>
      </c>
      <c r="AK30" s="89"/>
      <c r="AL30" s="89"/>
      <c r="AM30" s="89"/>
      <c r="AN30" s="89"/>
      <c r="AO30" s="98">
        <f t="shared" si="6"/>
        <v>0</v>
      </c>
      <c r="AP30" s="89"/>
      <c r="AQ30" s="88">
        <f>'Data Skor'!O24</f>
        <v>0</v>
      </c>
    </row>
    <row r="31" spans="1:49" ht="30" customHeight="1" x14ac:dyDescent="0.25">
      <c r="A31" s="86">
        <v>22</v>
      </c>
      <c r="B31" s="87"/>
      <c r="C31" s="88"/>
      <c r="D31" s="89"/>
      <c r="E31" s="89"/>
      <c r="F31" s="89"/>
      <c r="G31" s="89"/>
      <c r="H31" s="98">
        <f t="shared" si="1"/>
        <v>0</v>
      </c>
      <c r="I31" s="89"/>
      <c r="J31" s="89"/>
      <c r="K31" s="89"/>
      <c r="L31" s="98">
        <f t="shared" si="2"/>
        <v>0</v>
      </c>
      <c r="M31" s="89"/>
      <c r="N31" s="89"/>
      <c r="O31" s="89"/>
      <c r="P31" s="98">
        <f t="shared" si="3"/>
        <v>0</v>
      </c>
      <c r="Q31" s="99"/>
      <c r="R31" s="89"/>
      <c r="S31" s="89"/>
      <c r="T31" s="89"/>
      <c r="U31" s="89"/>
      <c r="V31" s="89"/>
      <c r="W31" s="89"/>
      <c r="X31" s="89"/>
      <c r="Y31" s="98">
        <f t="shared" si="4"/>
        <v>0</v>
      </c>
      <c r="Z31" s="89"/>
      <c r="AA31" s="89"/>
      <c r="AB31" s="89"/>
      <c r="AC31" s="89"/>
      <c r="AD31" s="98">
        <f t="shared" si="0"/>
        <v>0</v>
      </c>
      <c r="AE31" s="89"/>
      <c r="AF31" s="89"/>
      <c r="AG31" s="89"/>
      <c r="AH31" s="89"/>
      <c r="AI31" s="89"/>
      <c r="AJ31" s="98">
        <f t="shared" si="5"/>
        <v>0</v>
      </c>
      <c r="AK31" s="89"/>
      <c r="AL31" s="89"/>
      <c r="AM31" s="89"/>
      <c r="AN31" s="89"/>
      <c r="AO31" s="98">
        <f t="shared" si="6"/>
        <v>0</v>
      </c>
      <c r="AP31" s="89"/>
      <c r="AQ31" s="88">
        <f>'Data Skor'!O25</f>
        <v>0</v>
      </c>
    </row>
    <row r="32" spans="1:49" ht="30" customHeight="1" x14ac:dyDescent="0.25">
      <c r="A32" s="86">
        <v>23</v>
      </c>
      <c r="B32" s="87"/>
      <c r="C32" s="88"/>
      <c r="D32" s="89"/>
      <c r="E32" s="89"/>
      <c r="F32" s="89"/>
      <c r="G32" s="89"/>
      <c r="H32" s="98">
        <f t="shared" si="1"/>
        <v>0</v>
      </c>
      <c r="I32" s="89"/>
      <c r="J32" s="89"/>
      <c r="K32" s="89"/>
      <c r="L32" s="98">
        <f t="shared" si="2"/>
        <v>0</v>
      </c>
      <c r="M32" s="89"/>
      <c r="N32" s="89"/>
      <c r="O32" s="89"/>
      <c r="P32" s="98">
        <f t="shared" si="3"/>
        <v>0</v>
      </c>
      <c r="Q32" s="99"/>
      <c r="R32" s="89"/>
      <c r="S32" s="89"/>
      <c r="T32" s="89"/>
      <c r="U32" s="89"/>
      <c r="V32" s="89"/>
      <c r="W32" s="89"/>
      <c r="X32" s="89"/>
      <c r="Y32" s="98">
        <f t="shared" si="4"/>
        <v>0</v>
      </c>
      <c r="Z32" s="89"/>
      <c r="AA32" s="89"/>
      <c r="AB32" s="89"/>
      <c r="AC32" s="89"/>
      <c r="AD32" s="98">
        <f t="shared" si="0"/>
        <v>0</v>
      </c>
      <c r="AE32" s="89"/>
      <c r="AF32" s="89"/>
      <c r="AG32" s="89"/>
      <c r="AH32" s="89"/>
      <c r="AI32" s="89"/>
      <c r="AJ32" s="98">
        <f t="shared" si="5"/>
        <v>0</v>
      </c>
      <c r="AK32" s="89"/>
      <c r="AL32" s="89"/>
      <c r="AM32" s="89"/>
      <c r="AN32" s="89"/>
      <c r="AO32" s="98">
        <f t="shared" si="6"/>
        <v>0</v>
      </c>
      <c r="AP32" s="89"/>
      <c r="AQ32" s="88">
        <f>'Data Skor'!O26</f>
        <v>0</v>
      </c>
    </row>
    <row r="33" spans="1:43" ht="30" customHeight="1" x14ac:dyDescent="0.25">
      <c r="A33" s="86">
        <v>24</v>
      </c>
      <c r="B33" s="87"/>
      <c r="C33" s="88"/>
      <c r="D33" s="89"/>
      <c r="E33" s="89"/>
      <c r="F33" s="89"/>
      <c r="G33" s="89"/>
      <c r="H33" s="98">
        <f t="shared" si="1"/>
        <v>0</v>
      </c>
      <c r="I33" s="89"/>
      <c r="J33" s="89"/>
      <c r="K33" s="89"/>
      <c r="L33" s="98">
        <f t="shared" si="2"/>
        <v>0</v>
      </c>
      <c r="M33" s="89"/>
      <c r="N33" s="89"/>
      <c r="O33" s="89"/>
      <c r="P33" s="98">
        <f t="shared" si="3"/>
        <v>0</v>
      </c>
      <c r="Q33" s="99"/>
      <c r="R33" s="89"/>
      <c r="S33" s="89"/>
      <c r="T33" s="89"/>
      <c r="U33" s="89"/>
      <c r="V33" s="89"/>
      <c r="W33" s="89"/>
      <c r="X33" s="89"/>
      <c r="Y33" s="98">
        <f t="shared" si="4"/>
        <v>0</v>
      </c>
      <c r="Z33" s="89"/>
      <c r="AA33" s="89"/>
      <c r="AB33" s="89"/>
      <c r="AC33" s="89"/>
      <c r="AD33" s="98">
        <f t="shared" si="0"/>
        <v>0</v>
      </c>
      <c r="AE33" s="89"/>
      <c r="AF33" s="89"/>
      <c r="AG33" s="89"/>
      <c r="AH33" s="89"/>
      <c r="AI33" s="89"/>
      <c r="AJ33" s="98">
        <f t="shared" si="5"/>
        <v>0</v>
      </c>
      <c r="AK33" s="89"/>
      <c r="AL33" s="89"/>
      <c r="AM33" s="89"/>
      <c r="AN33" s="89"/>
      <c r="AO33" s="98">
        <f t="shared" si="6"/>
        <v>0</v>
      </c>
      <c r="AP33" s="89"/>
      <c r="AQ33" s="88">
        <f>'Data Skor'!O27</f>
        <v>0</v>
      </c>
    </row>
    <row r="34" spans="1:43" ht="30" customHeight="1" x14ac:dyDescent="0.25">
      <c r="A34" s="86">
        <v>25</v>
      </c>
      <c r="B34" s="87"/>
      <c r="C34" s="88"/>
      <c r="D34" s="89"/>
      <c r="E34" s="89"/>
      <c r="F34" s="89"/>
      <c r="G34" s="89"/>
      <c r="H34" s="98">
        <f t="shared" si="1"/>
        <v>0</v>
      </c>
      <c r="I34" s="89"/>
      <c r="J34" s="89"/>
      <c r="K34" s="89"/>
      <c r="L34" s="98">
        <f t="shared" si="2"/>
        <v>0</v>
      </c>
      <c r="M34" s="89"/>
      <c r="N34" s="89"/>
      <c r="O34" s="89"/>
      <c r="P34" s="98">
        <f t="shared" si="3"/>
        <v>0</v>
      </c>
      <c r="Q34" s="99"/>
      <c r="R34" s="89"/>
      <c r="S34" s="89"/>
      <c r="T34" s="89"/>
      <c r="U34" s="89"/>
      <c r="V34" s="89"/>
      <c r="W34" s="89"/>
      <c r="X34" s="89"/>
      <c r="Y34" s="98">
        <f t="shared" si="4"/>
        <v>0</v>
      </c>
      <c r="Z34" s="89"/>
      <c r="AA34" s="89"/>
      <c r="AB34" s="89"/>
      <c r="AC34" s="89"/>
      <c r="AD34" s="98">
        <f t="shared" si="0"/>
        <v>0</v>
      </c>
      <c r="AE34" s="89"/>
      <c r="AF34" s="89"/>
      <c r="AG34" s="89"/>
      <c r="AH34" s="89"/>
      <c r="AI34" s="89"/>
      <c r="AJ34" s="98">
        <f t="shared" si="5"/>
        <v>0</v>
      </c>
      <c r="AK34" s="89"/>
      <c r="AL34" s="89"/>
      <c r="AM34" s="89"/>
      <c r="AN34" s="89"/>
      <c r="AO34" s="98">
        <f t="shared" si="6"/>
        <v>0</v>
      </c>
      <c r="AP34" s="89"/>
      <c r="AQ34" s="88">
        <f>'Data Skor'!O28</f>
        <v>0</v>
      </c>
    </row>
    <row r="35" spans="1:43" ht="30" customHeight="1" x14ac:dyDescent="0.25">
      <c r="A35" s="86">
        <v>26</v>
      </c>
      <c r="B35" s="87"/>
      <c r="C35" s="88"/>
      <c r="D35" s="89"/>
      <c r="E35" s="89"/>
      <c r="F35" s="89"/>
      <c r="G35" s="89"/>
      <c r="H35" s="98">
        <f t="shared" si="1"/>
        <v>0</v>
      </c>
      <c r="I35" s="89"/>
      <c r="J35" s="89"/>
      <c r="K35" s="89"/>
      <c r="L35" s="98">
        <f t="shared" si="2"/>
        <v>0</v>
      </c>
      <c r="M35" s="89"/>
      <c r="N35" s="89"/>
      <c r="O35" s="89"/>
      <c r="P35" s="98">
        <f t="shared" si="3"/>
        <v>0</v>
      </c>
      <c r="Q35" s="99"/>
      <c r="R35" s="89"/>
      <c r="S35" s="89"/>
      <c r="T35" s="89"/>
      <c r="U35" s="89"/>
      <c r="V35" s="89"/>
      <c r="W35" s="89"/>
      <c r="X35" s="89"/>
      <c r="Y35" s="98">
        <f t="shared" si="4"/>
        <v>0</v>
      </c>
      <c r="Z35" s="89"/>
      <c r="AA35" s="89"/>
      <c r="AB35" s="89"/>
      <c r="AC35" s="89"/>
      <c r="AD35" s="98">
        <f t="shared" si="0"/>
        <v>0</v>
      </c>
      <c r="AE35" s="89"/>
      <c r="AF35" s="89"/>
      <c r="AG35" s="89"/>
      <c r="AH35" s="89"/>
      <c r="AI35" s="89"/>
      <c r="AJ35" s="98">
        <f t="shared" si="5"/>
        <v>0</v>
      </c>
      <c r="AK35" s="89"/>
      <c r="AL35" s="89"/>
      <c r="AM35" s="89"/>
      <c r="AN35" s="89"/>
      <c r="AO35" s="98">
        <f t="shared" si="6"/>
        <v>0</v>
      </c>
      <c r="AP35" s="89"/>
      <c r="AQ35" s="88">
        <f>'Data Skor'!O29</f>
        <v>0</v>
      </c>
    </row>
    <row r="36" spans="1:43" ht="30" customHeight="1" x14ac:dyDescent="0.25">
      <c r="A36" s="86">
        <v>27</v>
      </c>
      <c r="B36" s="87"/>
      <c r="C36" s="88"/>
      <c r="D36" s="89"/>
      <c r="E36" s="89"/>
      <c r="F36" s="89"/>
      <c r="G36" s="89"/>
      <c r="H36" s="98">
        <f t="shared" si="1"/>
        <v>0</v>
      </c>
      <c r="I36" s="89"/>
      <c r="J36" s="89"/>
      <c r="K36" s="89"/>
      <c r="L36" s="98">
        <f t="shared" si="2"/>
        <v>0</v>
      </c>
      <c r="M36" s="89"/>
      <c r="N36" s="89"/>
      <c r="O36" s="89"/>
      <c r="P36" s="98">
        <f t="shared" si="3"/>
        <v>0</v>
      </c>
      <c r="Q36" s="99"/>
      <c r="R36" s="89"/>
      <c r="S36" s="89"/>
      <c r="T36" s="89"/>
      <c r="U36" s="89"/>
      <c r="V36" s="89"/>
      <c r="W36" s="89"/>
      <c r="X36" s="89"/>
      <c r="Y36" s="98">
        <f t="shared" si="4"/>
        <v>0</v>
      </c>
      <c r="Z36" s="89"/>
      <c r="AA36" s="89"/>
      <c r="AB36" s="89"/>
      <c r="AC36" s="89"/>
      <c r="AD36" s="98">
        <f t="shared" si="0"/>
        <v>0</v>
      </c>
      <c r="AE36" s="89"/>
      <c r="AF36" s="89"/>
      <c r="AG36" s="89"/>
      <c r="AH36" s="89"/>
      <c r="AI36" s="89"/>
      <c r="AJ36" s="98">
        <f t="shared" si="5"/>
        <v>0</v>
      </c>
      <c r="AK36" s="89"/>
      <c r="AL36" s="89"/>
      <c r="AM36" s="89"/>
      <c r="AN36" s="89"/>
      <c r="AO36" s="98">
        <f t="shared" si="6"/>
        <v>0</v>
      </c>
      <c r="AP36" s="89"/>
      <c r="AQ36" s="88">
        <f>'Data Skor'!O30</f>
        <v>0</v>
      </c>
    </row>
    <row r="37" spans="1:43" ht="30" customHeight="1" x14ac:dyDescent="0.25">
      <c r="A37" s="86">
        <v>28</v>
      </c>
      <c r="B37" s="87"/>
      <c r="C37" s="88"/>
      <c r="D37" s="89"/>
      <c r="E37" s="89"/>
      <c r="F37" s="89"/>
      <c r="G37" s="89"/>
      <c r="H37" s="98">
        <f t="shared" si="1"/>
        <v>0</v>
      </c>
      <c r="I37" s="89"/>
      <c r="J37" s="89"/>
      <c r="K37" s="89"/>
      <c r="L37" s="98">
        <f t="shared" si="2"/>
        <v>0</v>
      </c>
      <c r="M37" s="89"/>
      <c r="N37" s="89"/>
      <c r="O37" s="89"/>
      <c r="P37" s="98">
        <f t="shared" si="3"/>
        <v>0</v>
      </c>
      <c r="Q37" s="99"/>
      <c r="R37" s="89"/>
      <c r="S37" s="89"/>
      <c r="T37" s="89"/>
      <c r="U37" s="89"/>
      <c r="V37" s="89"/>
      <c r="W37" s="89"/>
      <c r="X37" s="89"/>
      <c r="Y37" s="98">
        <f t="shared" si="4"/>
        <v>0</v>
      </c>
      <c r="Z37" s="89"/>
      <c r="AA37" s="89"/>
      <c r="AB37" s="89"/>
      <c r="AC37" s="89"/>
      <c r="AD37" s="98">
        <f t="shared" si="0"/>
        <v>0</v>
      </c>
      <c r="AE37" s="89"/>
      <c r="AF37" s="89"/>
      <c r="AG37" s="89"/>
      <c r="AH37" s="89"/>
      <c r="AI37" s="89"/>
      <c r="AJ37" s="98">
        <f t="shared" si="5"/>
        <v>0</v>
      </c>
      <c r="AK37" s="89"/>
      <c r="AL37" s="89"/>
      <c r="AM37" s="89"/>
      <c r="AN37" s="89"/>
      <c r="AO37" s="98">
        <f t="shared" si="6"/>
        <v>0</v>
      </c>
      <c r="AP37" s="89"/>
      <c r="AQ37" s="88">
        <f>'Data Skor'!O31</f>
        <v>0</v>
      </c>
    </row>
    <row r="38" spans="1:43" ht="30" customHeight="1" x14ac:dyDescent="0.25">
      <c r="A38" s="86">
        <v>29</v>
      </c>
      <c r="B38" s="87"/>
      <c r="C38" s="88"/>
      <c r="D38" s="89"/>
      <c r="E38" s="89"/>
      <c r="F38" s="89"/>
      <c r="G38" s="89"/>
      <c r="H38" s="98">
        <f t="shared" si="1"/>
        <v>0</v>
      </c>
      <c r="I38" s="89"/>
      <c r="J38" s="89"/>
      <c r="K38" s="89"/>
      <c r="L38" s="98">
        <f t="shared" si="2"/>
        <v>0</v>
      </c>
      <c r="M38" s="89"/>
      <c r="N38" s="89"/>
      <c r="O38" s="89"/>
      <c r="P38" s="98">
        <f t="shared" si="3"/>
        <v>0</v>
      </c>
      <c r="Q38" s="99"/>
      <c r="R38" s="89"/>
      <c r="S38" s="89"/>
      <c r="T38" s="89"/>
      <c r="U38" s="89"/>
      <c r="V38" s="89"/>
      <c r="W38" s="89"/>
      <c r="X38" s="89"/>
      <c r="Y38" s="98">
        <f t="shared" si="4"/>
        <v>0</v>
      </c>
      <c r="Z38" s="89"/>
      <c r="AA38" s="89"/>
      <c r="AB38" s="89"/>
      <c r="AC38" s="89"/>
      <c r="AD38" s="98">
        <f t="shared" si="0"/>
        <v>0</v>
      </c>
      <c r="AE38" s="89"/>
      <c r="AF38" s="89"/>
      <c r="AG38" s="89"/>
      <c r="AH38" s="89"/>
      <c r="AI38" s="89"/>
      <c r="AJ38" s="98">
        <f t="shared" si="5"/>
        <v>0</v>
      </c>
      <c r="AK38" s="89"/>
      <c r="AL38" s="89"/>
      <c r="AM38" s="89"/>
      <c r="AN38" s="89"/>
      <c r="AO38" s="98">
        <f t="shared" si="6"/>
        <v>0</v>
      </c>
      <c r="AP38" s="89"/>
      <c r="AQ38" s="88">
        <f>'Data Skor'!O32</f>
        <v>0</v>
      </c>
    </row>
    <row r="39" spans="1:43" ht="30" customHeight="1" x14ac:dyDescent="0.25">
      <c r="A39" s="86">
        <v>30</v>
      </c>
      <c r="B39" s="87"/>
      <c r="C39" s="88"/>
      <c r="D39" s="89"/>
      <c r="E39" s="89"/>
      <c r="F39" s="89"/>
      <c r="G39" s="89"/>
      <c r="H39" s="98">
        <f t="shared" si="1"/>
        <v>0</v>
      </c>
      <c r="I39" s="89"/>
      <c r="J39" s="89"/>
      <c r="K39" s="89"/>
      <c r="L39" s="98">
        <f t="shared" si="2"/>
        <v>0</v>
      </c>
      <c r="M39" s="89"/>
      <c r="N39" s="89"/>
      <c r="O39" s="89"/>
      <c r="P39" s="98">
        <f t="shared" si="3"/>
        <v>0</v>
      </c>
      <c r="Q39" s="99"/>
      <c r="R39" s="89"/>
      <c r="S39" s="89"/>
      <c r="T39" s="89"/>
      <c r="U39" s="89"/>
      <c r="V39" s="89"/>
      <c r="W39" s="89"/>
      <c r="X39" s="89"/>
      <c r="Y39" s="98">
        <f t="shared" si="4"/>
        <v>0</v>
      </c>
      <c r="Z39" s="89"/>
      <c r="AA39" s="89"/>
      <c r="AB39" s="89"/>
      <c r="AC39" s="89"/>
      <c r="AD39" s="98">
        <f t="shared" si="0"/>
        <v>0</v>
      </c>
      <c r="AE39" s="89"/>
      <c r="AF39" s="89"/>
      <c r="AG39" s="89"/>
      <c r="AH39" s="89"/>
      <c r="AI39" s="89"/>
      <c r="AJ39" s="98">
        <f t="shared" si="5"/>
        <v>0</v>
      </c>
      <c r="AK39" s="89"/>
      <c r="AL39" s="89"/>
      <c r="AM39" s="89"/>
      <c r="AN39" s="89"/>
      <c r="AO39" s="98">
        <f t="shared" si="6"/>
        <v>0</v>
      </c>
      <c r="AP39" s="89"/>
      <c r="AQ39" s="88">
        <f>'Data Skor'!O33</f>
        <v>0</v>
      </c>
    </row>
    <row r="40" spans="1:43" ht="30" customHeight="1" x14ac:dyDescent="0.25">
      <c r="A40" s="86">
        <v>31</v>
      </c>
      <c r="B40" s="87"/>
      <c r="C40" s="88"/>
      <c r="D40" s="89"/>
      <c r="E40" s="89"/>
      <c r="F40" s="89"/>
      <c r="G40" s="89"/>
      <c r="H40" s="98">
        <f t="shared" si="1"/>
        <v>0</v>
      </c>
      <c r="I40" s="89"/>
      <c r="J40" s="89"/>
      <c r="K40" s="89"/>
      <c r="L40" s="98">
        <f t="shared" si="2"/>
        <v>0</v>
      </c>
      <c r="M40" s="89"/>
      <c r="N40" s="89"/>
      <c r="O40" s="89"/>
      <c r="P40" s="98">
        <f t="shared" si="3"/>
        <v>0</v>
      </c>
      <c r="Q40" s="99"/>
      <c r="R40" s="89"/>
      <c r="S40" s="89"/>
      <c r="T40" s="89"/>
      <c r="U40" s="89"/>
      <c r="V40" s="89"/>
      <c r="W40" s="89"/>
      <c r="X40" s="89"/>
      <c r="Y40" s="98">
        <f t="shared" si="4"/>
        <v>0</v>
      </c>
      <c r="Z40" s="89"/>
      <c r="AA40" s="89"/>
      <c r="AB40" s="89"/>
      <c r="AC40" s="89"/>
      <c r="AD40" s="98">
        <f t="shared" si="0"/>
        <v>0</v>
      </c>
      <c r="AE40" s="89"/>
      <c r="AF40" s="89"/>
      <c r="AG40" s="89"/>
      <c r="AH40" s="89"/>
      <c r="AI40" s="89"/>
      <c r="AJ40" s="98">
        <f t="shared" si="5"/>
        <v>0</v>
      </c>
      <c r="AK40" s="89"/>
      <c r="AL40" s="89"/>
      <c r="AM40" s="89"/>
      <c r="AN40" s="89"/>
      <c r="AO40" s="98">
        <f t="shared" si="6"/>
        <v>0</v>
      </c>
      <c r="AP40" s="89"/>
      <c r="AQ40" s="88">
        <f>'Data Skor'!O34</f>
        <v>0</v>
      </c>
    </row>
    <row r="41" spans="1:43" ht="30" customHeight="1" x14ac:dyDescent="0.25">
      <c r="A41" s="86">
        <v>32</v>
      </c>
      <c r="B41" s="87"/>
      <c r="C41" s="88"/>
      <c r="D41" s="89"/>
      <c r="E41" s="89"/>
      <c r="F41" s="89"/>
      <c r="G41" s="89"/>
      <c r="H41" s="98">
        <f t="shared" si="1"/>
        <v>0</v>
      </c>
      <c r="I41" s="89"/>
      <c r="J41" s="89"/>
      <c r="K41" s="89"/>
      <c r="L41" s="98">
        <f t="shared" si="2"/>
        <v>0</v>
      </c>
      <c r="M41" s="89"/>
      <c r="N41" s="89"/>
      <c r="O41" s="89"/>
      <c r="P41" s="98">
        <f t="shared" si="3"/>
        <v>0</v>
      </c>
      <c r="Q41" s="99"/>
      <c r="R41" s="89"/>
      <c r="S41" s="89"/>
      <c r="T41" s="89"/>
      <c r="U41" s="89"/>
      <c r="V41" s="89"/>
      <c r="W41" s="89"/>
      <c r="X41" s="89"/>
      <c r="Y41" s="98">
        <f t="shared" si="4"/>
        <v>0</v>
      </c>
      <c r="Z41" s="89"/>
      <c r="AA41" s="89"/>
      <c r="AB41" s="89"/>
      <c r="AC41" s="89"/>
      <c r="AD41" s="98">
        <f t="shared" si="0"/>
        <v>0</v>
      </c>
      <c r="AE41" s="89"/>
      <c r="AF41" s="89"/>
      <c r="AG41" s="89"/>
      <c r="AH41" s="89"/>
      <c r="AI41" s="89"/>
      <c r="AJ41" s="98">
        <f t="shared" si="5"/>
        <v>0</v>
      </c>
      <c r="AK41" s="89"/>
      <c r="AL41" s="89"/>
      <c r="AM41" s="89"/>
      <c r="AN41" s="89"/>
      <c r="AO41" s="98">
        <f t="shared" si="6"/>
        <v>0</v>
      </c>
      <c r="AP41" s="89"/>
      <c r="AQ41" s="88">
        <f>'Data Skor'!O35</f>
        <v>0</v>
      </c>
    </row>
    <row r="42" spans="1:43" ht="30" customHeight="1" x14ac:dyDescent="0.25">
      <c r="A42" s="86">
        <v>33</v>
      </c>
      <c r="B42" s="87"/>
      <c r="C42" s="88"/>
      <c r="D42" s="89"/>
      <c r="E42" s="89"/>
      <c r="F42" s="89"/>
      <c r="G42" s="89"/>
      <c r="H42" s="98">
        <f t="shared" si="1"/>
        <v>0</v>
      </c>
      <c r="I42" s="89"/>
      <c r="J42" s="89"/>
      <c r="K42" s="89"/>
      <c r="L42" s="98">
        <f t="shared" si="2"/>
        <v>0</v>
      </c>
      <c r="M42" s="89"/>
      <c r="N42" s="89"/>
      <c r="O42" s="89"/>
      <c r="P42" s="98">
        <f t="shared" si="3"/>
        <v>0</v>
      </c>
      <c r="Q42" s="99"/>
      <c r="R42" s="89"/>
      <c r="S42" s="89"/>
      <c r="T42" s="89"/>
      <c r="U42" s="89"/>
      <c r="V42" s="89"/>
      <c r="W42" s="89"/>
      <c r="X42" s="89"/>
      <c r="Y42" s="98">
        <f t="shared" si="4"/>
        <v>0</v>
      </c>
      <c r="Z42" s="89"/>
      <c r="AA42" s="89"/>
      <c r="AB42" s="89"/>
      <c r="AC42" s="89"/>
      <c r="AD42" s="98">
        <f t="shared" si="0"/>
        <v>0</v>
      </c>
      <c r="AE42" s="89"/>
      <c r="AF42" s="89"/>
      <c r="AG42" s="89"/>
      <c r="AH42" s="89"/>
      <c r="AI42" s="89"/>
      <c r="AJ42" s="98">
        <f t="shared" si="5"/>
        <v>0</v>
      </c>
      <c r="AK42" s="89"/>
      <c r="AL42" s="89"/>
      <c r="AM42" s="89"/>
      <c r="AN42" s="89"/>
      <c r="AO42" s="98">
        <f t="shared" si="6"/>
        <v>0</v>
      </c>
      <c r="AP42" s="89"/>
      <c r="AQ42" s="88">
        <f>'Data Skor'!O36</f>
        <v>0</v>
      </c>
    </row>
    <row r="43" spans="1:43" ht="30" customHeight="1" x14ac:dyDescent="0.25">
      <c r="A43" s="86">
        <v>34</v>
      </c>
      <c r="B43" s="87"/>
      <c r="C43" s="88"/>
      <c r="D43" s="89"/>
      <c r="E43" s="89"/>
      <c r="F43" s="89"/>
      <c r="G43" s="89"/>
      <c r="H43" s="98">
        <f t="shared" si="1"/>
        <v>0</v>
      </c>
      <c r="I43" s="89"/>
      <c r="J43" s="89"/>
      <c r="K43" s="89"/>
      <c r="L43" s="98">
        <f t="shared" si="2"/>
        <v>0</v>
      </c>
      <c r="M43" s="89"/>
      <c r="N43" s="89"/>
      <c r="O43" s="89"/>
      <c r="P43" s="98">
        <f t="shared" si="3"/>
        <v>0</v>
      </c>
      <c r="Q43" s="99"/>
      <c r="R43" s="89"/>
      <c r="S43" s="89"/>
      <c r="T43" s="89"/>
      <c r="U43" s="89"/>
      <c r="V43" s="89"/>
      <c r="W43" s="89"/>
      <c r="X43" s="89"/>
      <c r="Y43" s="98">
        <f t="shared" si="4"/>
        <v>0</v>
      </c>
      <c r="Z43" s="89"/>
      <c r="AA43" s="89"/>
      <c r="AB43" s="89"/>
      <c r="AC43" s="89"/>
      <c r="AD43" s="98">
        <f t="shared" si="0"/>
        <v>0</v>
      </c>
      <c r="AE43" s="89"/>
      <c r="AF43" s="89"/>
      <c r="AG43" s="89"/>
      <c r="AH43" s="89"/>
      <c r="AI43" s="89"/>
      <c r="AJ43" s="98">
        <f t="shared" si="5"/>
        <v>0</v>
      </c>
      <c r="AK43" s="89"/>
      <c r="AL43" s="89"/>
      <c r="AM43" s="89"/>
      <c r="AN43" s="89"/>
      <c r="AO43" s="98">
        <f t="shared" si="6"/>
        <v>0</v>
      </c>
      <c r="AP43" s="89"/>
      <c r="AQ43" s="88">
        <f>'Data Skor'!O37</f>
        <v>0</v>
      </c>
    </row>
    <row r="44" spans="1:43" ht="30" customHeight="1" x14ac:dyDescent="0.25">
      <c r="A44" s="86">
        <v>35</v>
      </c>
      <c r="B44" s="87"/>
      <c r="C44" s="88"/>
      <c r="D44" s="89"/>
      <c r="E44" s="89"/>
      <c r="F44" s="89"/>
      <c r="G44" s="89"/>
      <c r="H44" s="98">
        <f t="shared" si="1"/>
        <v>0</v>
      </c>
      <c r="I44" s="89"/>
      <c r="J44" s="89"/>
      <c r="K44" s="89"/>
      <c r="L44" s="98">
        <f t="shared" si="2"/>
        <v>0</v>
      </c>
      <c r="M44" s="89"/>
      <c r="N44" s="89"/>
      <c r="O44" s="89"/>
      <c r="P44" s="98">
        <f t="shared" si="3"/>
        <v>0</v>
      </c>
      <c r="Q44" s="99"/>
      <c r="R44" s="89"/>
      <c r="S44" s="89"/>
      <c r="T44" s="89"/>
      <c r="U44" s="89"/>
      <c r="V44" s="89"/>
      <c r="W44" s="89"/>
      <c r="X44" s="89"/>
      <c r="Y44" s="98">
        <f t="shared" si="4"/>
        <v>0</v>
      </c>
      <c r="Z44" s="89"/>
      <c r="AA44" s="89"/>
      <c r="AB44" s="89"/>
      <c r="AC44" s="89"/>
      <c r="AD44" s="98">
        <f t="shared" si="0"/>
        <v>0</v>
      </c>
      <c r="AE44" s="89"/>
      <c r="AF44" s="89"/>
      <c r="AG44" s="89"/>
      <c r="AH44" s="89"/>
      <c r="AI44" s="89"/>
      <c r="AJ44" s="98">
        <f t="shared" si="5"/>
        <v>0</v>
      </c>
      <c r="AK44" s="89"/>
      <c r="AL44" s="89"/>
      <c r="AM44" s="89"/>
      <c r="AN44" s="89"/>
      <c r="AO44" s="98">
        <f t="shared" si="6"/>
        <v>0</v>
      </c>
      <c r="AP44" s="89"/>
      <c r="AQ44" s="88">
        <f>'Data Skor'!O38</f>
        <v>0</v>
      </c>
    </row>
    <row r="45" spans="1:43" ht="30" customHeight="1" x14ac:dyDescent="0.25">
      <c r="A45" s="86">
        <v>36</v>
      </c>
      <c r="B45" s="87"/>
      <c r="C45" s="88"/>
      <c r="D45" s="89"/>
      <c r="E45" s="89"/>
      <c r="F45" s="89"/>
      <c r="G45" s="89"/>
      <c r="H45" s="98">
        <f t="shared" si="1"/>
        <v>0</v>
      </c>
      <c r="I45" s="89"/>
      <c r="J45" s="89"/>
      <c r="K45" s="89"/>
      <c r="L45" s="98">
        <f t="shared" si="2"/>
        <v>0</v>
      </c>
      <c r="M45" s="89"/>
      <c r="N45" s="89"/>
      <c r="O45" s="89"/>
      <c r="P45" s="98">
        <f t="shared" si="3"/>
        <v>0</v>
      </c>
      <c r="Q45" s="99"/>
      <c r="R45" s="89"/>
      <c r="S45" s="89"/>
      <c r="T45" s="89"/>
      <c r="U45" s="89"/>
      <c r="V45" s="89"/>
      <c r="W45" s="89"/>
      <c r="X45" s="89"/>
      <c r="Y45" s="98">
        <f t="shared" si="4"/>
        <v>0</v>
      </c>
      <c r="Z45" s="89"/>
      <c r="AA45" s="89"/>
      <c r="AB45" s="89"/>
      <c r="AC45" s="89"/>
      <c r="AD45" s="98">
        <f t="shared" si="0"/>
        <v>0</v>
      </c>
      <c r="AE45" s="89"/>
      <c r="AF45" s="89"/>
      <c r="AG45" s="89"/>
      <c r="AH45" s="89"/>
      <c r="AI45" s="89"/>
      <c r="AJ45" s="98">
        <f t="shared" si="5"/>
        <v>0</v>
      </c>
      <c r="AK45" s="89"/>
      <c r="AL45" s="89"/>
      <c r="AM45" s="89"/>
      <c r="AN45" s="89"/>
      <c r="AO45" s="98">
        <f t="shared" si="6"/>
        <v>0</v>
      </c>
      <c r="AP45" s="89"/>
      <c r="AQ45" s="88">
        <f>'Data Skor'!O39</f>
        <v>0</v>
      </c>
    </row>
    <row r="46" spans="1:43" ht="30" customHeight="1" x14ac:dyDescent="0.25">
      <c r="A46" s="86">
        <v>37</v>
      </c>
      <c r="B46" s="87"/>
      <c r="C46" s="88"/>
      <c r="D46" s="89"/>
      <c r="E46" s="89"/>
      <c r="F46" s="89"/>
      <c r="G46" s="89"/>
      <c r="H46" s="98">
        <f t="shared" si="1"/>
        <v>0</v>
      </c>
      <c r="I46" s="89"/>
      <c r="J46" s="89"/>
      <c r="K46" s="89"/>
      <c r="L46" s="98">
        <f t="shared" si="2"/>
        <v>0</v>
      </c>
      <c r="M46" s="89"/>
      <c r="N46" s="89"/>
      <c r="O46" s="89"/>
      <c r="P46" s="98">
        <f t="shared" si="3"/>
        <v>0</v>
      </c>
      <c r="Q46" s="99"/>
      <c r="R46" s="89"/>
      <c r="S46" s="89"/>
      <c r="T46" s="89"/>
      <c r="U46" s="89"/>
      <c r="V46" s="89"/>
      <c r="W46" s="89"/>
      <c r="X46" s="89"/>
      <c r="Y46" s="98">
        <f t="shared" si="4"/>
        <v>0</v>
      </c>
      <c r="Z46" s="89"/>
      <c r="AA46" s="89"/>
      <c r="AB46" s="89"/>
      <c r="AC46" s="89"/>
      <c r="AD46" s="98">
        <f t="shared" si="0"/>
        <v>0</v>
      </c>
      <c r="AE46" s="89"/>
      <c r="AF46" s="89"/>
      <c r="AG46" s="89"/>
      <c r="AH46" s="89"/>
      <c r="AI46" s="89"/>
      <c r="AJ46" s="98">
        <f t="shared" si="5"/>
        <v>0</v>
      </c>
      <c r="AK46" s="89"/>
      <c r="AL46" s="89"/>
      <c r="AM46" s="89"/>
      <c r="AN46" s="89"/>
      <c r="AO46" s="98">
        <f t="shared" si="6"/>
        <v>0</v>
      </c>
      <c r="AP46" s="89"/>
      <c r="AQ46" s="88">
        <f>'Data Skor'!O40</f>
        <v>0</v>
      </c>
    </row>
    <row r="47" spans="1:43" ht="30" customHeight="1" x14ac:dyDescent="0.25">
      <c r="A47" s="86">
        <v>38</v>
      </c>
      <c r="B47" s="87"/>
      <c r="C47" s="88"/>
      <c r="D47" s="89"/>
      <c r="E47" s="89"/>
      <c r="F47" s="89"/>
      <c r="G47" s="89"/>
      <c r="H47" s="98">
        <f t="shared" si="1"/>
        <v>0</v>
      </c>
      <c r="I47" s="89"/>
      <c r="J47" s="89"/>
      <c r="K47" s="89"/>
      <c r="L47" s="98">
        <f t="shared" si="2"/>
        <v>0</v>
      </c>
      <c r="M47" s="89"/>
      <c r="N47" s="89"/>
      <c r="O47" s="89"/>
      <c r="P47" s="98">
        <f t="shared" si="3"/>
        <v>0</v>
      </c>
      <c r="Q47" s="99"/>
      <c r="R47" s="89"/>
      <c r="S47" s="89"/>
      <c r="T47" s="89"/>
      <c r="U47" s="89"/>
      <c r="V47" s="89"/>
      <c r="W47" s="89"/>
      <c r="X47" s="89"/>
      <c r="Y47" s="98">
        <f t="shared" si="4"/>
        <v>0</v>
      </c>
      <c r="Z47" s="89"/>
      <c r="AA47" s="89"/>
      <c r="AB47" s="89"/>
      <c r="AC47" s="89"/>
      <c r="AD47" s="98">
        <f t="shared" si="0"/>
        <v>0</v>
      </c>
      <c r="AE47" s="89"/>
      <c r="AF47" s="89"/>
      <c r="AG47" s="89"/>
      <c r="AH47" s="89"/>
      <c r="AI47" s="89"/>
      <c r="AJ47" s="98">
        <f t="shared" si="5"/>
        <v>0</v>
      </c>
      <c r="AK47" s="89"/>
      <c r="AL47" s="89"/>
      <c r="AM47" s="89"/>
      <c r="AN47" s="89"/>
      <c r="AO47" s="98">
        <f t="shared" si="6"/>
        <v>0</v>
      </c>
      <c r="AP47" s="89"/>
      <c r="AQ47" s="88">
        <f>'Data Skor'!O41</f>
        <v>0</v>
      </c>
    </row>
    <row r="48" spans="1:43" ht="30" customHeight="1" x14ac:dyDescent="0.25">
      <c r="A48" s="86">
        <v>39</v>
      </c>
      <c r="B48" s="87"/>
      <c r="C48" s="88"/>
      <c r="D48" s="89"/>
      <c r="E48" s="89"/>
      <c r="F48" s="89"/>
      <c r="G48" s="89"/>
      <c r="H48" s="98">
        <f t="shared" si="1"/>
        <v>0</v>
      </c>
      <c r="I48" s="89"/>
      <c r="J48" s="89"/>
      <c r="K48" s="89"/>
      <c r="L48" s="98">
        <f t="shared" si="2"/>
        <v>0</v>
      </c>
      <c r="M48" s="89"/>
      <c r="N48" s="89"/>
      <c r="O48" s="89"/>
      <c r="P48" s="98">
        <f t="shared" si="3"/>
        <v>0</v>
      </c>
      <c r="Q48" s="99"/>
      <c r="R48" s="89"/>
      <c r="S48" s="89"/>
      <c r="T48" s="89"/>
      <c r="U48" s="89"/>
      <c r="V48" s="89"/>
      <c r="W48" s="89"/>
      <c r="X48" s="89"/>
      <c r="Y48" s="98">
        <f t="shared" si="4"/>
        <v>0</v>
      </c>
      <c r="Z48" s="89"/>
      <c r="AA48" s="89"/>
      <c r="AB48" s="89"/>
      <c r="AC48" s="89"/>
      <c r="AD48" s="98">
        <f t="shared" si="0"/>
        <v>0</v>
      </c>
      <c r="AE48" s="89"/>
      <c r="AF48" s="89"/>
      <c r="AG48" s="89"/>
      <c r="AH48" s="89"/>
      <c r="AI48" s="89"/>
      <c r="AJ48" s="98">
        <f t="shared" si="5"/>
        <v>0</v>
      </c>
      <c r="AK48" s="89"/>
      <c r="AL48" s="89"/>
      <c r="AM48" s="89"/>
      <c r="AN48" s="89"/>
      <c r="AO48" s="98">
        <f t="shared" si="6"/>
        <v>0</v>
      </c>
      <c r="AP48" s="89"/>
      <c r="AQ48" s="88">
        <f>'Data Skor'!O42</f>
        <v>0</v>
      </c>
    </row>
    <row r="49" spans="1:43" ht="30" customHeight="1" x14ac:dyDescent="0.25">
      <c r="A49" s="86">
        <v>40</v>
      </c>
      <c r="B49" s="87"/>
      <c r="C49" s="88"/>
      <c r="D49" s="89"/>
      <c r="E49" s="89"/>
      <c r="F49" s="89"/>
      <c r="G49" s="89"/>
      <c r="H49" s="98">
        <f t="shared" si="1"/>
        <v>0</v>
      </c>
      <c r="I49" s="89"/>
      <c r="J49" s="89"/>
      <c r="K49" s="89"/>
      <c r="L49" s="98">
        <f t="shared" si="2"/>
        <v>0</v>
      </c>
      <c r="M49" s="89"/>
      <c r="N49" s="89"/>
      <c r="O49" s="89"/>
      <c r="P49" s="98">
        <f t="shared" si="3"/>
        <v>0</v>
      </c>
      <c r="Q49" s="99"/>
      <c r="R49" s="89"/>
      <c r="S49" s="89"/>
      <c r="T49" s="89"/>
      <c r="U49" s="89"/>
      <c r="V49" s="89"/>
      <c r="W49" s="89"/>
      <c r="X49" s="89"/>
      <c r="Y49" s="98">
        <f t="shared" si="4"/>
        <v>0</v>
      </c>
      <c r="Z49" s="89"/>
      <c r="AA49" s="89"/>
      <c r="AB49" s="89"/>
      <c r="AC49" s="89"/>
      <c r="AD49" s="98">
        <f t="shared" si="0"/>
        <v>0</v>
      </c>
      <c r="AE49" s="89"/>
      <c r="AF49" s="89"/>
      <c r="AG49" s="89"/>
      <c r="AH49" s="89"/>
      <c r="AI49" s="89"/>
      <c r="AJ49" s="98">
        <f t="shared" si="5"/>
        <v>0</v>
      </c>
      <c r="AK49" s="89"/>
      <c r="AL49" s="89"/>
      <c r="AM49" s="89"/>
      <c r="AN49" s="89"/>
      <c r="AO49" s="98">
        <f t="shared" si="6"/>
        <v>0</v>
      </c>
      <c r="AP49" s="89"/>
      <c r="AQ49" s="88">
        <f>'Data Skor'!O43</f>
        <v>0</v>
      </c>
    </row>
    <row r="50" spans="1:43" ht="30" customHeight="1" x14ac:dyDescent="0.25">
      <c r="A50" s="86">
        <v>41</v>
      </c>
      <c r="B50" s="87"/>
      <c r="C50" s="88"/>
      <c r="D50" s="89"/>
      <c r="E50" s="89"/>
      <c r="F50" s="89"/>
      <c r="G50" s="89"/>
      <c r="H50" s="98">
        <f t="shared" si="1"/>
        <v>0</v>
      </c>
      <c r="I50" s="89"/>
      <c r="J50" s="89"/>
      <c r="K50" s="89"/>
      <c r="L50" s="98">
        <f t="shared" si="2"/>
        <v>0</v>
      </c>
      <c r="M50" s="89"/>
      <c r="N50" s="89"/>
      <c r="O50" s="89"/>
      <c r="P50" s="98">
        <f t="shared" si="3"/>
        <v>0</v>
      </c>
      <c r="Q50" s="99"/>
      <c r="R50" s="89"/>
      <c r="S50" s="89"/>
      <c r="T50" s="89"/>
      <c r="U50" s="89"/>
      <c r="V50" s="89"/>
      <c r="W50" s="89"/>
      <c r="X50" s="89"/>
      <c r="Y50" s="98">
        <f t="shared" si="4"/>
        <v>0</v>
      </c>
      <c r="Z50" s="89"/>
      <c r="AA50" s="89"/>
      <c r="AB50" s="89"/>
      <c r="AC50" s="89"/>
      <c r="AD50" s="98">
        <f t="shared" si="0"/>
        <v>0</v>
      </c>
      <c r="AE50" s="89"/>
      <c r="AF50" s="89"/>
      <c r="AG50" s="89"/>
      <c r="AH50" s="89"/>
      <c r="AI50" s="89"/>
      <c r="AJ50" s="98">
        <f t="shared" si="5"/>
        <v>0</v>
      </c>
      <c r="AK50" s="89"/>
      <c r="AL50" s="89"/>
      <c r="AM50" s="89"/>
      <c r="AN50" s="89"/>
      <c r="AO50" s="98">
        <f t="shared" si="6"/>
        <v>0</v>
      </c>
      <c r="AP50" s="89"/>
      <c r="AQ50" s="88">
        <f>'Data Skor'!O44</f>
        <v>0</v>
      </c>
    </row>
    <row r="51" spans="1:43" ht="30" customHeight="1" x14ac:dyDescent="0.25">
      <c r="A51" s="86">
        <v>42</v>
      </c>
      <c r="B51" s="87"/>
      <c r="C51" s="88"/>
      <c r="D51" s="89"/>
      <c r="E51" s="89"/>
      <c r="F51" s="89"/>
      <c r="G51" s="89"/>
      <c r="H51" s="98">
        <f t="shared" si="1"/>
        <v>0</v>
      </c>
      <c r="I51" s="89"/>
      <c r="J51" s="89"/>
      <c r="K51" s="89"/>
      <c r="L51" s="98">
        <f t="shared" si="2"/>
        <v>0</v>
      </c>
      <c r="M51" s="89"/>
      <c r="N51" s="89"/>
      <c r="O51" s="89"/>
      <c r="P51" s="98">
        <f t="shared" si="3"/>
        <v>0</v>
      </c>
      <c r="Q51" s="99"/>
      <c r="R51" s="89"/>
      <c r="S51" s="89"/>
      <c r="T51" s="89"/>
      <c r="U51" s="89"/>
      <c r="V51" s="89"/>
      <c r="W51" s="89"/>
      <c r="X51" s="89"/>
      <c r="Y51" s="98">
        <f t="shared" si="4"/>
        <v>0</v>
      </c>
      <c r="Z51" s="89"/>
      <c r="AA51" s="89"/>
      <c r="AB51" s="89"/>
      <c r="AC51" s="89"/>
      <c r="AD51" s="98">
        <f t="shared" si="0"/>
        <v>0</v>
      </c>
      <c r="AE51" s="89"/>
      <c r="AF51" s="89"/>
      <c r="AG51" s="89"/>
      <c r="AH51" s="89"/>
      <c r="AI51" s="89"/>
      <c r="AJ51" s="98">
        <f t="shared" si="5"/>
        <v>0</v>
      </c>
      <c r="AK51" s="89"/>
      <c r="AL51" s="89"/>
      <c r="AM51" s="89"/>
      <c r="AN51" s="89"/>
      <c r="AO51" s="98">
        <f t="shared" si="6"/>
        <v>0</v>
      </c>
      <c r="AP51" s="89"/>
      <c r="AQ51" s="88">
        <f>'Data Skor'!O45</f>
        <v>0</v>
      </c>
    </row>
    <row r="52" spans="1:43" ht="30" customHeight="1" x14ac:dyDescent="0.25">
      <c r="A52" s="86">
        <v>43</v>
      </c>
      <c r="B52" s="87"/>
      <c r="C52" s="88"/>
      <c r="D52" s="89"/>
      <c r="E52" s="89"/>
      <c r="F52" s="89"/>
      <c r="G52" s="89"/>
      <c r="H52" s="98">
        <f t="shared" si="1"/>
        <v>0</v>
      </c>
      <c r="I52" s="89"/>
      <c r="J52" s="89"/>
      <c r="K52" s="89"/>
      <c r="L52" s="98">
        <f t="shared" si="2"/>
        <v>0</v>
      </c>
      <c r="M52" s="89"/>
      <c r="N52" s="89"/>
      <c r="O52" s="89"/>
      <c r="P52" s="98">
        <f t="shared" si="3"/>
        <v>0</v>
      </c>
      <c r="Q52" s="99"/>
      <c r="R52" s="89"/>
      <c r="S52" s="89"/>
      <c r="T52" s="89"/>
      <c r="U52" s="89"/>
      <c r="V52" s="89"/>
      <c r="W52" s="89"/>
      <c r="X52" s="89"/>
      <c r="Y52" s="98">
        <f t="shared" si="4"/>
        <v>0</v>
      </c>
      <c r="Z52" s="89"/>
      <c r="AA52" s="89"/>
      <c r="AB52" s="89"/>
      <c r="AC52" s="89"/>
      <c r="AD52" s="98">
        <f t="shared" si="0"/>
        <v>0</v>
      </c>
      <c r="AE52" s="89"/>
      <c r="AF52" s="89"/>
      <c r="AG52" s="89"/>
      <c r="AH52" s="89"/>
      <c r="AI52" s="89"/>
      <c r="AJ52" s="98">
        <f t="shared" si="5"/>
        <v>0</v>
      </c>
      <c r="AK52" s="89"/>
      <c r="AL52" s="89"/>
      <c r="AM52" s="89"/>
      <c r="AN52" s="89"/>
      <c r="AO52" s="98">
        <f t="shared" si="6"/>
        <v>0</v>
      </c>
      <c r="AP52" s="89"/>
      <c r="AQ52" s="88">
        <f>'Data Skor'!O46</f>
        <v>0</v>
      </c>
    </row>
    <row r="53" spans="1:43" ht="30" customHeight="1" x14ac:dyDescent="0.25">
      <c r="A53" s="86">
        <v>44</v>
      </c>
      <c r="B53" s="87"/>
      <c r="C53" s="88"/>
      <c r="D53" s="89"/>
      <c r="E53" s="89"/>
      <c r="F53" s="89"/>
      <c r="G53" s="89"/>
      <c r="H53" s="98">
        <f t="shared" si="1"/>
        <v>0</v>
      </c>
      <c r="I53" s="89"/>
      <c r="J53" s="89"/>
      <c r="K53" s="89"/>
      <c r="L53" s="98">
        <f t="shared" si="2"/>
        <v>0</v>
      </c>
      <c r="M53" s="89"/>
      <c r="N53" s="89"/>
      <c r="O53" s="89"/>
      <c r="P53" s="98">
        <f t="shared" si="3"/>
        <v>0</v>
      </c>
      <c r="Q53" s="99"/>
      <c r="R53" s="89"/>
      <c r="S53" s="89"/>
      <c r="T53" s="89"/>
      <c r="U53" s="89"/>
      <c r="V53" s="89"/>
      <c r="W53" s="89"/>
      <c r="X53" s="89"/>
      <c r="Y53" s="98">
        <f t="shared" si="4"/>
        <v>0</v>
      </c>
      <c r="Z53" s="89"/>
      <c r="AA53" s="89"/>
      <c r="AB53" s="89"/>
      <c r="AC53" s="89"/>
      <c r="AD53" s="98">
        <f t="shared" si="0"/>
        <v>0</v>
      </c>
      <c r="AE53" s="89"/>
      <c r="AF53" s="89"/>
      <c r="AG53" s="89"/>
      <c r="AH53" s="89"/>
      <c r="AI53" s="89"/>
      <c r="AJ53" s="98">
        <f t="shared" si="5"/>
        <v>0</v>
      </c>
      <c r="AK53" s="89"/>
      <c r="AL53" s="89"/>
      <c r="AM53" s="89"/>
      <c r="AN53" s="89"/>
      <c r="AO53" s="98">
        <f t="shared" si="6"/>
        <v>0</v>
      </c>
      <c r="AP53" s="89"/>
      <c r="AQ53" s="88">
        <f>'Data Skor'!O47</f>
        <v>0</v>
      </c>
    </row>
    <row r="54" spans="1:43" ht="30" customHeight="1" x14ac:dyDescent="0.25">
      <c r="A54" s="86">
        <v>45</v>
      </c>
      <c r="B54" s="87"/>
      <c r="C54" s="88"/>
      <c r="D54" s="89"/>
      <c r="E54" s="89"/>
      <c r="F54" s="89"/>
      <c r="G54" s="89"/>
      <c r="H54" s="98">
        <f t="shared" si="1"/>
        <v>0</v>
      </c>
      <c r="I54" s="89"/>
      <c r="J54" s="89"/>
      <c r="K54" s="89"/>
      <c r="L54" s="98">
        <f t="shared" si="2"/>
        <v>0</v>
      </c>
      <c r="M54" s="89"/>
      <c r="N54" s="89"/>
      <c r="O54" s="89"/>
      <c r="P54" s="98">
        <f t="shared" si="3"/>
        <v>0</v>
      </c>
      <c r="Q54" s="99"/>
      <c r="R54" s="89"/>
      <c r="S54" s="89"/>
      <c r="T54" s="89"/>
      <c r="U54" s="89"/>
      <c r="V54" s="89"/>
      <c r="W54" s="89"/>
      <c r="X54" s="89"/>
      <c r="Y54" s="98">
        <f t="shared" si="4"/>
        <v>0</v>
      </c>
      <c r="Z54" s="89"/>
      <c r="AA54" s="89"/>
      <c r="AB54" s="89"/>
      <c r="AC54" s="89"/>
      <c r="AD54" s="98">
        <f t="shared" si="0"/>
        <v>0</v>
      </c>
      <c r="AE54" s="89"/>
      <c r="AF54" s="89"/>
      <c r="AG54" s="89"/>
      <c r="AH54" s="89"/>
      <c r="AI54" s="89"/>
      <c r="AJ54" s="98">
        <f t="shared" si="5"/>
        <v>0</v>
      </c>
      <c r="AK54" s="89"/>
      <c r="AL54" s="89"/>
      <c r="AM54" s="89"/>
      <c r="AN54" s="89"/>
      <c r="AO54" s="98">
        <f t="shared" si="6"/>
        <v>0</v>
      </c>
      <c r="AP54" s="89"/>
      <c r="AQ54" s="88">
        <f>'Data Skor'!O48</f>
        <v>0</v>
      </c>
    </row>
    <row r="55" spans="1:43" ht="30" customHeight="1" x14ac:dyDescent="0.25">
      <c r="A55" s="86">
        <v>46</v>
      </c>
      <c r="B55" s="87"/>
      <c r="C55" s="88"/>
      <c r="D55" s="89"/>
      <c r="E55" s="89"/>
      <c r="F55" s="89"/>
      <c r="G55" s="89"/>
      <c r="H55" s="98">
        <f t="shared" si="1"/>
        <v>0</v>
      </c>
      <c r="I55" s="89"/>
      <c r="J55" s="89"/>
      <c r="K55" s="89"/>
      <c r="L55" s="98">
        <f t="shared" si="2"/>
        <v>0</v>
      </c>
      <c r="M55" s="89"/>
      <c r="N55" s="89"/>
      <c r="O55" s="89"/>
      <c r="P55" s="98">
        <f t="shared" si="3"/>
        <v>0</v>
      </c>
      <c r="Q55" s="99"/>
      <c r="R55" s="89"/>
      <c r="S55" s="89"/>
      <c r="T55" s="89"/>
      <c r="U55" s="89"/>
      <c r="V55" s="89"/>
      <c r="W55" s="89"/>
      <c r="X55" s="89"/>
      <c r="Y55" s="98">
        <f t="shared" si="4"/>
        <v>0</v>
      </c>
      <c r="Z55" s="89"/>
      <c r="AA55" s="89"/>
      <c r="AB55" s="89"/>
      <c r="AC55" s="89"/>
      <c r="AD55" s="98">
        <f t="shared" si="0"/>
        <v>0</v>
      </c>
      <c r="AE55" s="89"/>
      <c r="AF55" s="89"/>
      <c r="AG55" s="89"/>
      <c r="AH55" s="89"/>
      <c r="AI55" s="89"/>
      <c r="AJ55" s="98">
        <f t="shared" si="5"/>
        <v>0</v>
      </c>
      <c r="AK55" s="89"/>
      <c r="AL55" s="89"/>
      <c r="AM55" s="89"/>
      <c r="AN55" s="89"/>
      <c r="AO55" s="98">
        <f t="shared" si="6"/>
        <v>0</v>
      </c>
      <c r="AP55" s="89"/>
      <c r="AQ55" s="88">
        <f>'Data Skor'!O49</f>
        <v>0</v>
      </c>
    </row>
    <row r="56" spans="1:43" ht="30" customHeight="1" x14ac:dyDescent="0.25">
      <c r="A56" s="86">
        <v>47</v>
      </c>
      <c r="B56" s="87"/>
      <c r="C56" s="88"/>
      <c r="D56" s="89"/>
      <c r="E56" s="89"/>
      <c r="F56" s="89"/>
      <c r="G56" s="89"/>
      <c r="H56" s="98">
        <f t="shared" si="1"/>
        <v>0</v>
      </c>
      <c r="I56" s="89"/>
      <c r="J56" s="89"/>
      <c r="K56" s="89"/>
      <c r="L56" s="98">
        <f t="shared" si="2"/>
        <v>0</v>
      </c>
      <c r="M56" s="89"/>
      <c r="N56" s="89"/>
      <c r="O56" s="89"/>
      <c r="P56" s="98">
        <f t="shared" si="3"/>
        <v>0</v>
      </c>
      <c r="Q56" s="99"/>
      <c r="R56" s="89"/>
      <c r="S56" s="89"/>
      <c r="T56" s="89"/>
      <c r="U56" s="89"/>
      <c r="V56" s="89"/>
      <c r="W56" s="89"/>
      <c r="X56" s="89"/>
      <c r="Y56" s="98">
        <f t="shared" si="4"/>
        <v>0</v>
      </c>
      <c r="Z56" s="89"/>
      <c r="AA56" s="89"/>
      <c r="AB56" s="89"/>
      <c r="AC56" s="89"/>
      <c r="AD56" s="98">
        <f t="shared" si="0"/>
        <v>0</v>
      </c>
      <c r="AE56" s="89"/>
      <c r="AF56" s="89"/>
      <c r="AG56" s="89"/>
      <c r="AH56" s="89"/>
      <c r="AI56" s="89"/>
      <c r="AJ56" s="98">
        <f t="shared" si="5"/>
        <v>0</v>
      </c>
      <c r="AK56" s="89"/>
      <c r="AL56" s="89"/>
      <c r="AM56" s="89"/>
      <c r="AN56" s="89"/>
      <c r="AO56" s="98">
        <f t="shared" si="6"/>
        <v>0</v>
      </c>
      <c r="AP56" s="89"/>
      <c r="AQ56" s="88">
        <f>'Data Skor'!O50</f>
        <v>0</v>
      </c>
    </row>
    <row r="57" spans="1:43" ht="30" customHeight="1" x14ac:dyDescent="0.25">
      <c r="A57" s="86">
        <v>48</v>
      </c>
      <c r="B57" s="87"/>
      <c r="C57" s="88"/>
      <c r="D57" s="89"/>
      <c r="E57" s="89"/>
      <c r="F57" s="89"/>
      <c r="G57" s="89"/>
      <c r="H57" s="98">
        <f t="shared" si="1"/>
        <v>0</v>
      </c>
      <c r="I57" s="89"/>
      <c r="J57" s="89"/>
      <c r="K57" s="89"/>
      <c r="L57" s="98">
        <f t="shared" si="2"/>
        <v>0</v>
      </c>
      <c r="M57" s="89"/>
      <c r="N57" s="89"/>
      <c r="O57" s="89"/>
      <c r="P57" s="98">
        <f t="shared" si="3"/>
        <v>0</v>
      </c>
      <c r="Q57" s="99"/>
      <c r="R57" s="89"/>
      <c r="S57" s="89"/>
      <c r="T57" s="89"/>
      <c r="U57" s="89"/>
      <c r="V57" s="89"/>
      <c r="W57" s="89"/>
      <c r="X57" s="89"/>
      <c r="Y57" s="98">
        <f t="shared" si="4"/>
        <v>0</v>
      </c>
      <c r="Z57" s="89"/>
      <c r="AA57" s="89"/>
      <c r="AB57" s="89"/>
      <c r="AC57" s="89"/>
      <c r="AD57" s="98">
        <f t="shared" si="0"/>
        <v>0</v>
      </c>
      <c r="AE57" s="89"/>
      <c r="AF57" s="89"/>
      <c r="AG57" s="89"/>
      <c r="AH57" s="89"/>
      <c r="AI57" s="89"/>
      <c r="AJ57" s="98">
        <f t="shared" si="5"/>
        <v>0</v>
      </c>
      <c r="AK57" s="89"/>
      <c r="AL57" s="89"/>
      <c r="AM57" s="89"/>
      <c r="AN57" s="89"/>
      <c r="AO57" s="98">
        <f t="shared" si="6"/>
        <v>0</v>
      </c>
      <c r="AP57" s="89"/>
      <c r="AQ57" s="88">
        <f>'Data Skor'!O51</f>
        <v>0</v>
      </c>
    </row>
    <row r="58" spans="1:43" ht="30" customHeight="1" x14ac:dyDescent="0.25">
      <c r="A58" s="86">
        <v>49</v>
      </c>
      <c r="B58" s="87"/>
      <c r="C58" s="88"/>
      <c r="D58" s="89"/>
      <c r="E58" s="89"/>
      <c r="F58" s="89"/>
      <c r="G58" s="89"/>
      <c r="H58" s="98">
        <f t="shared" si="1"/>
        <v>0</v>
      </c>
      <c r="I58" s="89"/>
      <c r="J58" s="89"/>
      <c r="K58" s="89"/>
      <c r="L58" s="98">
        <f t="shared" si="2"/>
        <v>0</v>
      </c>
      <c r="M58" s="89"/>
      <c r="N58" s="89"/>
      <c r="O58" s="89"/>
      <c r="P58" s="98">
        <f t="shared" si="3"/>
        <v>0</v>
      </c>
      <c r="Q58" s="99"/>
      <c r="R58" s="89"/>
      <c r="S58" s="89"/>
      <c r="T58" s="89"/>
      <c r="U58" s="89"/>
      <c r="V58" s="89"/>
      <c r="W58" s="89"/>
      <c r="X58" s="89"/>
      <c r="Y58" s="98">
        <f t="shared" si="4"/>
        <v>0</v>
      </c>
      <c r="Z58" s="89"/>
      <c r="AA58" s="89"/>
      <c r="AB58" s="89"/>
      <c r="AC58" s="89"/>
      <c r="AD58" s="98">
        <f t="shared" si="0"/>
        <v>0</v>
      </c>
      <c r="AE58" s="89"/>
      <c r="AF58" s="89"/>
      <c r="AG58" s="89"/>
      <c r="AH58" s="89"/>
      <c r="AI58" s="89"/>
      <c r="AJ58" s="98">
        <f t="shared" si="5"/>
        <v>0</v>
      </c>
      <c r="AK58" s="89"/>
      <c r="AL58" s="89"/>
      <c r="AM58" s="89"/>
      <c r="AN58" s="89"/>
      <c r="AO58" s="98">
        <f t="shared" si="6"/>
        <v>0</v>
      </c>
      <c r="AP58" s="89"/>
      <c r="AQ58" s="88">
        <f>'Data Skor'!O52</f>
        <v>0</v>
      </c>
    </row>
    <row r="59" spans="1:43" ht="30" customHeight="1" x14ac:dyDescent="0.25">
      <c r="A59" s="86">
        <v>50</v>
      </c>
      <c r="B59" s="87"/>
      <c r="C59" s="88"/>
      <c r="D59" s="89"/>
      <c r="E59" s="89"/>
      <c r="F59" s="89"/>
      <c r="G59" s="89"/>
      <c r="H59" s="98">
        <f t="shared" si="1"/>
        <v>0</v>
      </c>
      <c r="I59" s="89"/>
      <c r="J59" s="89"/>
      <c r="K59" s="89"/>
      <c r="L59" s="98">
        <f t="shared" si="2"/>
        <v>0</v>
      </c>
      <c r="M59" s="89"/>
      <c r="N59" s="89"/>
      <c r="O59" s="89"/>
      <c r="P59" s="98">
        <f t="shared" si="3"/>
        <v>0</v>
      </c>
      <c r="Q59" s="99"/>
      <c r="R59" s="89"/>
      <c r="S59" s="89"/>
      <c r="T59" s="89"/>
      <c r="U59" s="89"/>
      <c r="V59" s="89"/>
      <c r="W59" s="89"/>
      <c r="X59" s="89"/>
      <c r="Y59" s="98">
        <f t="shared" si="4"/>
        <v>0</v>
      </c>
      <c r="Z59" s="89"/>
      <c r="AA59" s="89"/>
      <c r="AB59" s="89"/>
      <c r="AC59" s="89"/>
      <c r="AD59" s="98">
        <f t="shared" si="0"/>
        <v>0</v>
      </c>
      <c r="AE59" s="89"/>
      <c r="AF59" s="89"/>
      <c r="AG59" s="89"/>
      <c r="AH59" s="89"/>
      <c r="AI59" s="89"/>
      <c r="AJ59" s="98">
        <f t="shared" si="5"/>
        <v>0</v>
      </c>
      <c r="AK59" s="89"/>
      <c r="AL59" s="89"/>
      <c r="AM59" s="89"/>
      <c r="AN59" s="89"/>
      <c r="AO59" s="98">
        <f t="shared" si="6"/>
        <v>0</v>
      </c>
      <c r="AP59" s="89"/>
      <c r="AQ59" s="88">
        <f>'Data Skor'!O53</f>
        <v>0</v>
      </c>
    </row>
    <row r="63" spans="1:43" ht="15" customHeight="1" x14ac:dyDescent="0.2"/>
    <row r="65" spans="2:3" ht="20.100000000000001" customHeight="1" x14ac:dyDescent="0.2">
      <c r="B65" s="73" t="s">
        <v>15</v>
      </c>
    </row>
    <row r="66" spans="2:3" ht="15" customHeight="1" x14ac:dyDescent="0.2">
      <c r="B66" s="94"/>
    </row>
    <row r="67" spans="2:3" ht="15" customHeight="1" x14ac:dyDescent="0.2">
      <c r="B67" s="95" t="s">
        <v>16</v>
      </c>
    </row>
    <row r="68" spans="2:3" ht="15" customHeight="1" x14ac:dyDescent="0.2">
      <c r="B68" s="95"/>
    </row>
    <row r="69" spans="2:3" ht="20.100000000000001" customHeight="1" x14ac:dyDescent="0.25">
      <c r="B69" s="96"/>
      <c r="C69" s="96"/>
    </row>
    <row r="70" spans="2:3" x14ac:dyDescent="0.2">
      <c r="B70" s="97"/>
      <c r="C70" s="97"/>
    </row>
  </sheetData>
  <sheetProtection selectLockedCells="1"/>
  <sortState ref="B10:M59">
    <sortCondition ref="B10"/>
  </sortState>
  <dataConsolidate/>
  <mergeCells count="17">
    <mergeCell ref="AK8:AN8"/>
    <mergeCell ref="V6:AA6"/>
    <mergeCell ref="M8:P8"/>
    <mergeCell ref="A6:C6"/>
    <mergeCell ref="AQ8:AQ9"/>
    <mergeCell ref="A1:AQ1"/>
    <mergeCell ref="A2:AQ2"/>
    <mergeCell ref="A4:AQ4"/>
    <mergeCell ref="A8:A9"/>
    <mergeCell ref="B8:B9"/>
    <mergeCell ref="C8:C9"/>
    <mergeCell ref="D8:D9"/>
    <mergeCell ref="E8:G8"/>
    <mergeCell ref="I8:K8"/>
    <mergeCell ref="S8:X8"/>
    <mergeCell ref="Z8:AC8"/>
    <mergeCell ref="AE8:AI8"/>
  </mergeCells>
  <dataValidations count="2">
    <dataValidation type="list" allowBlank="1" showInputMessage="1" showErrorMessage="1" sqref="E10:G59 I10:K59 M10:O59 Q10:X10 R11:X59 Z10:AC59 AE10:AI59 AK10:AN59 AP10:AP59">
      <formula1>SKOR</formula1>
    </dataValidation>
    <dataValidation type="list" allowBlank="1" showInputMessage="1" showErrorMessage="1" sqref="D10:D59">
      <formula1>$AY$11:$AY$13</formula1>
    </dataValidation>
  </dataValidations>
  <pageMargins left="0.38" right="0.28000000000000003" top="0.74803149606299202" bottom="0.74803149606299202" header="0.31496062992126" footer="0.31496062992126"/>
  <pageSetup orientation="portrait" r:id="rId1"/>
  <colBreaks count="4" manualBreakCount="4">
    <brk id="8" max="66" man="1"/>
    <brk id="18" max="66" man="1"/>
    <brk id="30" max="66" man="1"/>
    <brk id="43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E105"/>
  <sheetViews>
    <sheetView zoomScale="80" zoomScaleNormal="80" zoomScalePageLayoutView="80" workbookViewId="0">
      <selection activeCell="C9" sqref="C9"/>
    </sheetView>
  </sheetViews>
  <sheetFormatPr defaultColWidth="8.5703125" defaultRowHeight="14.25" x14ac:dyDescent="0.2"/>
  <cols>
    <col min="1" max="1" width="8.5703125" style="1"/>
    <col min="2" max="2" width="124.28515625" style="1" customWidth="1"/>
    <col min="3" max="3" width="64.42578125" style="1" customWidth="1"/>
    <col min="4" max="4" width="15" style="1" customWidth="1"/>
    <col min="5" max="16384" width="8.5703125" style="1"/>
  </cols>
  <sheetData>
    <row r="1" spans="1:5" ht="28.5" customHeight="1" x14ac:dyDescent="0.2">
      <c r="A1" s="136" t="s">
        <v>148</v>
      </c>
      <c r="B1" s="136"/>
    </row>
    <row r="3" spans="1:5" ht="27.75" customHeight="1" x14ac:dyDescent="0.2">
      <c r="B3" s="3" t="s">
        <v>139</v>
      </c>
    </row>
    <row r="4" spans="1:5" ht="45" customHeight="1" x14ac:dyDescent="0.2">
      <c r="A4" s="7" t="s">
        <v>149</v>
      </c>
      <c r="B4" s="7" t="s">
        <v>150</v>
      </c>
    </row>
    <row r="5" spans="1:5" ht="45" customHeight="1" x14ac:dyDescent="0.2">
      <c r="A5" s="21">
        <v>1</v>
      </c>
      <c r="B5" s="43" t="s">
        <v>140</v>
      </c>
    </row>
    <row r="6" spans="1:5" ht="45" customHeight="1" x14ac:dyDescent="0.2">
      <c r="A6" s="21">
        <v>2</v>
      </c>
      <c r="B6" s="43" t="s">
        <v>141</v>
      </c>
    </row>
    <row r="7" spans="1:5" ht="45" customHeight="1" x14ac:dyDescent="0.2">
      <c r="A7" s="21">
        <v>3</v>
      </c>
      <c r="B7" s="43" t="s">
        <v>142</v>
      </c>
    </row>
    <row r="8" spans="1:5" ht="45" customHeight="1" x14ac:dyDescent="0.2">
      <c r="A8" s="21">
        <v>4</v>
      </c>
      <c r="B8" s="43" t="s">
        <v>143</v>
      </c>
    </row>
    <row r="9" spans="1:5" ht="45" customHeight="1" x14ac:dyDescent="0.2">
      <c r="A9" s="21">
        <v>5</v>
      </c>
      <c r="B9" s="43" t="s">
        <v>144</v>
      </c>
    </row>
    <row r="10" spans="1:5" ht="45" customHeight="1" x14ac:dyDescent="0.2">
      <c r="A10" s="21">
        <v>6</v>
      </c>
      <c r="B10" s="43" t="s">
        <v>145</v>
      </c>
    </row>
    <row r="12" spans="1:5" ht="33.950000000000003" customHeight="1" x14ac:dyDescent="0.2">
      <c r="B12" s="8" t="s">
        <v>36</v>
      </c>
    </row>
    <row r="13" spans="1:5" ht="45" customHeight="1" x14ac:dyDescent="0.2">
      <c r="A13" s="7" t="s">
        <v>149</v>
      </c>
      <c r="B13" s="7" t="s">
        <v>150</v>
      </c>
      <c r="D13" s="3"/>
      <c r="E13" s="3"/>
    </row>
    <row r="14" spans="1:5" ht="45" customHeight="1" x14ac:dyDescent="0.2">
      <c r="A14" s="21">
        <v>1</v>
      </c>
      <c r="B14" s="19" t="s">
        <v>58</v>
      </c>
      <c r="C14" s="4"/>
      <c r="D14" s="3"/>
      <c r="E14" s="4"/>
    </row>
    <row r="15" spans="1:5" ht="45" customHeight="1" x14ac:dyDescent="0.2">
      <c r="A15" s="21">
        <v>2</v>
      </c>
      <c r="B15" s="20" t="s">
        <v>59</v>
      </c>
      <c r="C15" s="5"/>
      <c r="D15" s="3"/>
      <c r="E15" s="4"/>
    </row>
    <row r="16" spans="1:5" ht="45" customHeight="1" x14ac:dyDescent="0.2">
      <c r="A16" s="21">
        <v>3</v>
      </c>
      <c r="B16" s="20" t="s">
        <v>60</v>
      </c>
      <c r="C16" s="2"/>
      <c r="D16" s="3"/>
      <c r="E16" s="4"/>
    </row>
    <row r="17" spans="1:5" ht="45" customHeight="1" x14ac:dyDescent="0.2">
      <c r="A17" s="21">
        <v>4</v>
      </c>
      <c r="B17" s="20" t="s">
        <v>151</v>
      </c>
      <c r="C17" s="2"/>
      <c r="D17" s="3"/>
      <c r="E17" s="4"/>
    </row>
    <row r="18" spans="1:5" ht="45" customHeight="1" x14ac:dyDescent="0.2">
      <c r="A18" s="21">
        <v>5</v>
      </c>
      <c r="B18" s="20" t="s">
        <v>152</v>
      </c>
      <c r="C18" s="2"/>
      <c r="D18" s="3"/>
      <c r="E18" s="4"/>
    </row>
    <row r="19" spans="1:5" ht="45" customHeight="1" x14ac:dyDescent="0.2">
      <c r="A19" s="21">
        <v>6</v>
      </c>
      <c r="B19" s="20" t="s">
        <v>153</v>
      </c>
      <c r="C19" s="2"/>
      <c r="D19" s="3"/>
      <c r="E19" s="4"/>
    </row>
    <row r="20" spans="1:5" ht="33.950000000000003" customHeight="1" x14ac:dyDescent="0.2">
      <c r="A20" s="3"/>
      <c r="B20" s="4"/>
      <c r="C20" s="2"/>
      <c r="D20" s="3"/>
      <c r="E20" s="4"/>
    </row>
    <row r="21" spans="1:5" ht="45" customHeight="1" x14ac:dyDescent="0.2">
      <c r="B21" s="8" t="s">
        <v>35</v>
      </c>
    </row>
    <row r="22" spans="1:5" ht="45" customHeight="1" x14ac:dyDescent="0.2">
      <c r="A22" s="21" t="s">
        <v>149</v>
      </c>
      <c r="B22" s="21" t="s">
        <v>150</v>
      </c>
      <c r="D22" s="3"/>
      <c r="E22" s="3"/>
    </row>
    <row r="23" spans="1:5" ht="45" customHeight="1" x14ac:dyDescent="0.2">
      <c r="A23" s="21">
        <v>1</v>
      </c>
      <c r="B23" s="22" t="s">
        <v>61</v>
      </c>
      <c r="C23" s="4"/>
      <c r="D23" s="3"/>
      <c r="E23" s="4"/>
    </row>
    <row r="24" spans="1:5" ht="45" customHeight="1" x14ac:dyDescent="0.2">
      <c r="A24" s="21">
        <v>2</v>
      </c>
      <c r="B24" s="22" t="s">
        <v>62</v>
      </c>
      <c r="C24" s="5"/>
      <c r="D24" s="3"/>
      <c r="E24" s="4"/>
    </row>
    <row r="25" spans="1:5" ht="45" customHeight="1" x14ac:dyDescent="0.2">
      <c r="A25" s="21">
        <v>3</v>
      </c>
      <c r="B25" s="22" t="s">
        <v>63</v>
      </c>
      <c r="C25" s="2"/>
      <c r="D25" s="3"/>
      <c r="E25" s="4"/>
    </row>
    <row r="26" spans="1:5" ht="45" customHeight="1" x14ac:dyDescent="0.2">
      <c r="A26" s="21">
        <v>4</v>
      </c>
      <c r="B26" s="22" t="s">
        <v>64</v>
      </c>
      <c r="C26" s="2"/>
      <c r="D26" s="3"/>
      <c r="E26" s="4"/>
    </row>
    <row r="27" spans="1:5" ht="45" customHeight="1" x14ac:dyDescent="0.2">
      <c r="A27" s="21">
        <v>5</v>
      </c>
      <c r="B27" s="22" t="s">
        <v>65</v>
      </c>
      <c r="C27" s="2"/>
      <c r="D27" s="3"/>
      <c r="E27" s="4"/>
    </row>
    <row r="28" spans="1:5" ht="45" customHeight="1" x14ac:dyDescent="0.2">
      <c r="A28" s="21">
        <v>6</v>
      </c>
      <c r="B28" s="22" t="s">
        <v>66</v>
      </c>
      <c r="C28" s="2"/>
      <c r="D28" s="3"/>
      <c r="E28" s="4"/>
    </row>
    <row r="29" spans="1:5" ht="33.950000000000003" customHeight="1" x14ac:dyDescent="0.2"/>
    <row r="30" spans="1:5" ht="45" customHeight="1" x14ac:dyDescent="0.2">
      <c r="A30" s="9"/>
      <c r="B30" s="10" t="s">
        <v>57</v>
      </c>
      <c r="C30" s="9"/>
      <c r="D30" s="9"/>
      <c r="E30" s="9"/>
    </row>
    <row r="31" spans="1:5" ht="45" customHeight="1" x14ac:dyDescent="0.2">
      <c r="A31" s="27" t="s">
        <v>149</v>
      </c>
      <c r="B31" s="28" t="s">
        <v>150</v>
      </c>
      <c r="C31" s="9"/>
      <c r="D31" s="13"/>
      <c r="E31" s="13"/>
    </row>
    <row r="32" spans="1:5" ht="45" customHeight="1" x14ac:dyDescent="0.2">
      <c r="A32" s="27">
        <v>1</v>
      </c>
      <c r="B32" s="30" t="s">
        <v>67</v>
      </c>
      <c r="C32" s="18"/>
      <c r="D32" s="13"/>
      <c r="E32" s="14"/>
    </row>
    <row r="33" spans="1:5" ht="45" customHeight="1" x14ac:dyDescent="0.2">
      <c r="A33" s="27">
        <v>2</v>
      </c>
      <c r="B33" s="31" t="s">
        <v>68</v>
      </c>
      <c r="C33" s="16"/>
      <c r="D33" s="13"/>
      <c r="E33" s="14"/>
    </row>
    <row r="34" spans="1:5" ht="45" customHeight="1" x14ac:dyDescent="0.2">
      <c r="A34" s="29">
        <v>3</v>
      </c>
      <c r="B34" s="31" t="s">
        <v>70</v>
      </c>
      <c r="C34" s="17"/>
      <c r="D34" s="13"/>
      <c r="E34" s="14"/>
    </row>
    <row r="35" spans="1:5" ht="45" customHeight="1" x14ac:dyDescent="0.2">
      <c r="A35" s="29">
        <v>4</v>
      </c>
      <c r="B35" s="31" t="s">
        <v>71</v>
      </c>
      <c r="C35" s="17"/>
      <c r="D35" s="13"/>
      <c r="E35" s="14"/>
    </row>
    <row r="36" spans="1:5" ht="45" customHeight="1" x14ac:dyDescent="0.2">
      <c r="A36" s="29">
        <v>5</v>
      </c>
      <c r="B36" s="31" t="s">
        <v>69</v>
      </c>
      <c r="C36" s="17"/>
      <c r="D36" s="13"/>
      <c r="E36" s="14"/>
    </row>
    <row r="37" spans="1:5" ht="45" customHeight="1" x14ac:dyDescent="0.2">
      <c r="A37" s="29">
        <v>6</v>
      </c>
      <c r="B37" s="31" t="s">
        <v>72</v>
      </c>
      <c r="C37" s="17"/>
      <c r="D37" s="13"/>
      <c r="E37" s="14"/>
    </row>
    <row r="38" spans="1:5" ht="33.950000000000003" customHeight="1" x14ac:dyDescent="0.2">
      <c r="A38" s="24"/>
      <c r="B38" s="23"/>
      <c r="C38" s="17"/>
      <c r="D38" s="13"/>
      <c r="E38" s="14"/>
    </row>
    <row r="39" spans="1:5" ht="45" customHeight="1" x14ac:dyDescent="0.2">
      <c r="A39" s="24"/>
      <c r="B39" s="26" t="s">
        <v>41</v>
      </c>
      <c r="C39" s="17"/>
      <c r="D39" s="13"/>
      <c r="E39" s="14"/>
    </row>
    <row r="40" spans="1:5" ht="45" customHeight="1" x14ac:dyDescent="0.2">
      <c r="A40" s="11" t="s">
        <v>149</v>
      </c>
      <c r="B40" s="12" t="s">
        <v>150</v>
      </c>
      <c r="C40" s="9"/>
      <c r="D40" s="13"/>
      <c r="E40" s="13"/>
    </row>
    <row r="41" spans="1:5" ht="45" customHeight="1" x14ac:dyDescent="0.2">
      <c r="A41" s="11">
        <v>1</v>
      </c>
      <c r="B41" s="33" t="s">
        <v>73</v>
      </c>
      <c r="C41" s="14"/>
      <c r="D41" s="13"/>
      <c r="E41" s="14"/>
    </row>
    <row r="42" spans="1:5" ht="45" customHeight="1" x14ac:dyDescent="0.2">
      <c r="A42" s="11">
        <v>2</v>
      </c>
      <c r="B42" s="32" t="s">
        <v>74</v>
      </c>
      <c r="C42" s="16"/>
      <c r="D42" s="13"/>
      <c r="E42" s="14"/>
    </row>
    <row r="43" spans="1:5" ht="45" customHeight="1" x14ac:dyDescent="0.2">
      <c r="A43" s="15">
        <v>3</v>
      </c>
      <c r="B43" s="32" t="s">
        <v>75</v>
      </c>
      <c r="C43" s="17"/>
      <c r="D43" s="13"/>
      <c r="E43" s="14"/>
    </row>
    <row r="44" spans="1:5" ht="45" customHeight="1" x14ac:dyDescent="0.2">
      <c r="A44" s="15">
        <v>4</v>
      </c>
      <c r="B44" s="32" t="s">
        <v>76</v>
      </c>
      <c r="C44" s="17"/>
      <c r="D44" s="13"/>
      <c r="E44" s="14"/>
    </row>
    <row r="45" spans="1:5" ht="45" customHeight="1" x14ac:dyDescent="0.2">
      <c r="A45" s="15">
        <v>5</v>
      </c>
      <c r="B45" s="32" t="s">
        <v>77</v>
      </c>
      <c r="C45" s="17"/>
      <c r="D45" s="13"/>
      <c r="E45" s="14"/>
    </row>
    <row r="46" spans="1:5" ht="45" customHeight="1" x14ac:dyDescent="0.2">
      <c r="A46" s="15">
        <v>6</v>
      </c>
      <c r="B46" s="32" t="s">
        <v>78</v>
      </c>
      <c r="C46" s="17"/>
      <c r="D46" s="13"/>
      <c r="E46" s="14"/>
    </row>
    <row r="47" spans="1:5" ht="33.950000000000003" customHeight="1" x14ac:dyDescent="0.2"/>
    <row r="48" spans="1:5" ht="45" customHeight="1" x14ac:dyDescent="0.2">
      <c r="A48" s="34"/>
      <c r="B48" s="38" t="s">
        <v>79</v>
      </c>
    </row>
    <row r="49" spans="1:2" ht="45" customHeight="1" x14ac:dyDescent="0.2">
      <c r="A49" s="27" t="s">
        <v>149</v>
      </c>
      <c r="B49" s="28" t="s">
        <v>150</v>
      </c>
    </row>
    <row r="50" spans="1:2" ht="45" customHeight="1" x14ac:dyDescent="0.2">
      <c r="A50" s="27">
        <v>1</v>
      </c>
      <c r="B50" s="35" t="s">
        <v>80</v>
      </c>
    </row>
    <row r="51" spans="1:2" ht="45" customHeight="1" x14ac:dyDescent="0.2">
      <c r="A51" s="27">
        <v>2</v>
      </c>
      <c r="B51" s="36" t="s">
        <v>81</v>
      </c>
    </row>
    <row r="52" spans="1:2" ht="45" customHeight="1" x14ac:dyDescent="0.2">
      <c r="A52" s="29">
        <v>3</v>
      </c>
      <c r="B52" s="31" t="s">
        <v>82</v>
      </c>
    </row>
    <row r="53" spans="1:2" ht="45" customHeight="1" x14ac:dyDescent="0.2">
      <c r="A53" s="29">
        <v>4</v>
      </c>
      <c r="B53" s="31" t="s">
        <v>83</v>
      </c>
    </row>
    <row r="54" spans="1:2" ht="45" customHeight="1" x14ac:dyDescent="0.2">
      <c r="A54" s="29">
        <v>5</v>
      </c>
      <c r="B54" s="31" t="s">
        <v>84</v>
      </c>
    </row>
    <row r="55" spans="1:2" ht="45" customHeight="1" x14ac:dyDescent="0.2">
      <c r="A55" s="29">
        <v>6</v>
      </c>
      <c r="B55" s="31" t="s">
        <v>85</v>
      </c>
    </row>
    <row r="56" spans="1:2" ht="33.950000000000003" customHeight="1" x14ac:dyDescent="0.2">
      <c r="A56" s="24"/>
      <c r="B56" s="25"/>
    </row>
    <row r="57" spans="1:2" ht="45" customHeight="1" x14ac:dyDescent="0.2">
      <c r="A57" s="9"/>
      <c r="B57" s="37" t="s">
        <v>86</v>
      </c>
    </row>
    <row r="58" spans="1:2" ht="45" customHeight="1" x14ac:dyDescent="0.2">
      <c r="A58" s="27" t="s">
        <v>149</v>
      </c>
      <c r="B58" s="28" t="s">
        <v>150</v>
      </c>
    </row>
    <row r="59" spans="1:2" ht="45" customHeight="1" x14ac:dyDescent="0.2">
      <c r="A59" s="27">
        <v>1</v>
      </c>
      <c r="B59" s="36" t="s">
        <v>91</v>
      </c>
    </row>
    <row r="60" spans="1:2" ht="45" customHeight="1" x14ac:dyDescent="0.2">
      <c r="A60" s="27">
        <v>2</v>
      </c>
      <c r="B60" s="36" t="s">
        <v>90</v>
      </c>
    </row>
    <row r="61" spans="1:2" ht="45" customHeight="1" x14ac:dyDescent="0.2">
      <c r="A61" s="29">
        <v>3</v>
      </c>
      <c r="B61" s="31" t="s">
        <v>92</v>
      </c>
    </row>
    <row r="62" spans="1:2" ht="45" customHeight="1" x14ac:dyDescent="0.2">
      <c r="A62" s="29">
        <v>4</v>
      </c>
      <c r="B62" s="31" t="s">
        <v>93</v>
      </c>
    </row>
    <row r="63" spans="1:2" ht="45" customHeight="1" x14ac:dyDescent="0.2">
      <c r="A63" s="29">
        <v>5</v>
      </c>
      <c r="B63" s="31" t="s">
        <v>94</v>
      </c>
    </row>
    <row r="64" spans="1:2" ht="45" customHeight="1" x14ac:dyDescent="0.2">
      <c r="A64" s="29">
        <v>6</v>
      </c>
      <c r="B64" s="31" t="s">
        <v>95</v>
      </c>
    </row>
    <row r="65" spans="1:5" ht="33.950000000000003" customHeight="1" x14ac:dyDescent="0.2"/>
    <row r="66" spans="1:5" ht="45" customHeight="1" x14ac:dyDescent="0.2">
      <c r="A66" s="9"/>
      <c r="B66" s="37" t="s">
        <v>87</v>
      </c>
      <c r="C66" s="9"/>
      <c r="D66" s="9"/>
      <c r="E66" s="9"/>
    </row>
    <row r="67" spans="1:5" ht="45" customHeight="1" x14ac:dyDescent="0.2">
      <c r="A67" s="27" t="s">
        <v>149</v>
      </c>
      <c r="B67" s="28" t="s">
        <v>150</v>
      </c>
      <c r="C67" s="9"/>
      <c r="D67" s="13"/>
      <c r="E67" s="13"/>
    </row>
    <row r="68" spans="1:5" ht="45" customHeight="1" x14ac:dyDescent="0.2">
      <c r="A68" s="27">
        <v>1</v>
      </c>
      <c r="B68" s="36" t="s">
        <v>96</v>
      </c>
      <c r="C68" s="18"/>
      <c r="D68" s="13"/>
      <c r="E68" s="14"/>
    </row>
    <row r="69" spans="1:5" ht="45" customHeight="1" x14ac:dyDescent="0.2">
      <c r="A69" s="27">
        <v>2</v>
      </c>
      <c r="B69" s="36" t="s">
        <v>97</v>
      </c>
      <c r="C69" s="16"/>
      <c r="D69" s="13"/>
      <c r="E69" s="14"/>
    </row>
    <row r="70" spans="1:5" ht="45" customHeight="1" x14ac:dyDescent="0.2">
      <c r="A70" s="29">
        <v>3</v>
      </c>
      <c r="B70" s="31" t="s">
        <v>98</v>
      </c>
      <c r="C70" s="17"/>
      <c r="D70" s="13"/>
      <c r="E70" s="14"/>
    </row>
    <row r="71" spans="1:5" ht="45" customHeight="1" x14ac:dyDescent="0.2">
      <c r="A71" s="29">
        <v>4</v>
      </c>
      <c r="B71" s="31" t="s">
        <v>99</v>
      </c>
      <c r="C71" s="17"/>
      <c r="D71" s="13"/>
      <c r="E71" s="14"/>
    </row>
    <row r="72" spans="1:5" ht="45" customHeight="1" x14ac:dyDescent="0.2">
      <c r="A72" s="29">
        <v>5</v>
      </c>
      <c r="B72" s="31" t="s">
        <v>100</v>
      </c>
      <c r="C72" s="17"/>
      <c r="D72" s="13"/>
      <c r="E72" s="14"/>
    </row>
    <row r="73" spans="1:5" ht="45" customHeight="1" x14ac:dyDescent="0.2">
      <c r="A73" s="29">
        <v>6</v>
      </c>
      <c r="B73" s="31" t="s">
        <v>101</v>
      </c>
      <c r="C73" s="17"/>
      <c r="D73" s="13"/>
      <c r="E73" s="14"/>
    </row>
    <row r="74" spans="1:5" ht="33.950000000000003" customHeight="1" x14ac:dyDescent="0.2"/>
    <row r="75" spans="1:5" ht="33.950000000000003" customHeight="1" x14ac:dyDescent="0.2"/>
    <row r="76" spans="1:5" ht="45" customHeight="1" x14ac:dyDescent="0.2">
      <c r="A76" s="39"/>
      <c r="B76" s="37" t="s">
        <v>88</v>
      </c>
      <c r="C76" s="9"/>
      <c r="D76" s="9"/>
      <c r="E76" s="9"/>
    </row>
    <row r="77" spans="1:5" ht="45" customHeight="1" x14ac:dyDescent="0.2">
      <c r="A77" s="27" t="s">
        <v>149</v>
      </c>
      <c r="B77" s="28" t="s">
        <v>150</v>
      </c>
      <c r="C77" s="9"/>
      <c r="D77" s="13"/>
      <c r="E77" s="13"/>
    </row>
    <row r="78" spans="1:5" ht="45" customHeight="1" x14ac:dyDescent="0.2">
      <c r="A78" s="27">
        <v>1</v>
      </c>
      <c r="B78" s="36" t="s">
        <v>107</v>
      </c>
      <c r="C78" s="18"/>
      <c r="D78" s="13"/>
      <c r="E78" s="14"/>
    </row>
    <row r="79" spans="1:5" ht="45" customHeight="1" x14ac:dyDescent="0.2">
      <c r="A79" s="27">
        <v>2</v>
      </c>
      <c r="B79" s="36" t="s">
        <v>106</v>
      </c>
      <c r="C79" s="16"/>
      <c r="D79" s="13"/>
      <c r="E79" s="14"/>
    </row>
    <row r="80" spans="1:5" ht="45" customHeight="1" x14ac:dyDescent="0.2">
      <c r="A80" s="29">
        <v>3</v>
      </c>
      <c r="B80" s="31" t="s">
        <v>105</v>
      </c>
      <c r="C80" s="17"/>
      <c r="D80" s="13"/>
      <c r="E80" s="14"/>
    </row>
    <row r="81" spans="1:5" ht="45" customHeight="1" x14ac:dyDescent="0.2">
      <c r="A81" s="29">
        <v>4</v>
      </c>
      <c r="B81" s="31" t="s">
        <v>104</v>
      </c>
      <c r="C81" s="17"/>
      <c r="D81" s="13"/>
      <c r="E81" s="14"/>
    </row>
    <row r="82" spans="1:5" ht="45" customHeight="1" x14ac:dyDescent="0.2">
      <c r="A82" s="29">
        <v>5</v>
      </c>
      <c r="B82" s="31" t="s">
        <v>103</v>
      </c>
      <c r="C82" s="17"/>
      <c r="D82" s="13"/>
      <c r="E82" s="14"/>
    </row>
    <row r="83" spans="1:5" ht="45" customHeight="1" x14ac:dyDescent="0.2">
      <c r="A83" s="29">
        <v>6</v>
      </c>
      <c r="B83" s="31" t="s">
        <v>102</v>
      </c>
      <c r="C83" s="17"/>
      <c r="D83" s="13"/>
      <c r="E83" s="14"/>
    </row>
    <row r="84" spans="1:5" ht="33.950000000000003" customHeight="1" x14ac:dyDescent="0.2"/>
    <row r="85" spans="1:5" ht="33.950000000000003" customHeight="1" x14ac:dyDescent="0.2"/>
    <row r="86" spans="1:5" ht="45" customHeight="1" x14ac:dyDescent="0.2">
      <c r="A86" s="39"/>
      <c r="B86" s="37" t="s">
        <v>50</v>
      </c>
      <c r="C86" s="9"/>
      <c r="D86" s="9"/>
      <c r="E86" s="9"/>
    </row>
    <row r="87" spans="1:5" ht="45" customHeight="1" x14ac:dyDescent="0.2">
      <c r="A87" s="27" t="s">
        <v>149</v>
      </c>
      <c r="B87" s="28" t="s">
        <v>150</v>
      </c>
      <c r="C87" s="9"/>
      <c r="D87" s="13"/>
      <c r="E87" s="13"/>
    </row>
    <row r="88" spans="1:5" ht="45" customHeight="1" x14ac:dyDescent="0.2">
      <c r="A88" s="27">
        <v>1</v>
      </c>
      <c r="B88" s="36" t="s">
        <v>108</v>
      </c>
      <c r="C88" s="18"/>
      <c r="D88" s="13"/>
      <c r="E88" s="14"/>
    </row>
    <row r="89" spans="1:5" ht="45" customHeight="1" x14ac:dyDescent="0.2">
      <c r="A89" s="27">
        <v>2</v>
      </c>
      <c r="B89" s="36" t="s">
        <v>109</v>
      </c>
      <c r="C89" s="16"/>
      <c r="D89" s="13"/>
      <c r="E89" s="14"/>
    </row>
    <row r="90" spans="1:5" ht="45" customHeight="1" x14ac:dyDescent="0.2">
      <c r="A90" s="29">
        <v>3</v>
      </c>
      <c r="B90" s="31" t="s">
        <v>113</v>
      </c>
      <c r="C90" s="17"/>
      <c r="D90" s="13"/>
      <c r="E90" s="14"/>
    </row>
    <row r="91" spans="1:5" ht="45" customHeight="1" x14ac:dyDescent="0.2">
      <c r="A91" s="29">
        <v>4</v>
      </c>
      <c r="B91" s="31" t="s">
        <v>110</v>
      </c>
      <c r="C91" s="17"/>
      <c r="D91" s="13"/>
      <c r="E91" s="14"/>
    </row>
    <row r="92" spans="1:5" ht="45" customHeight="1" x14ac:dyDescent="0.2">
      <c r="A92" s="29">
        <v>5</v>
      </c>
      <c r="B92" s="31" t="s">
        <v>111</v>
      </c>
      <c r="C92" s="17"/>
      <c r="D92" s="13"/>
      <c r="E92" s="14"/>
    </row>
    <row r="93" spans="1:5" ht="45" customHeight="1" x14ac:dyDescent="0.2">
      <c r="A93" s="29">
        <v>6</v>
      </c>
      <c r="B93" s="31" t="s">
        <v>112</v>
      </c>
      <c r="C93" s="17"/>
      <c r="D93" s="13"/>
      <c r="E93" s="14"/>
    </row>
    <row r="94" spans="1:5" ht="33.950000000000003" customHeight="1" x14ac:dyDescent="0.2"/>
    <row r="95" spans="1:5" ht="33.950000000000003" customHeight="1" x14ac:dyDescent="0.2"/>
    <row r="96" spans="1:5" ht="45" customHeight="1" x14ac:dyDescent="0.2">
      <c r="A96" s="39"/>
      <c r="B96" s="37" t="s">
        <v>89</v>
      </c>
      <c r="C96" s="9"/>
      <c r="D96" s="9"/>
      <c r="E96" s="9"/>
    </row>
    <row r="97" spans="1:5" ht="45" customHeight="1" x14ac:dyDescent="0.2">
      <c r="A97" s="27" t="s">
        <v>149</v>
      </c>
      <c r="B97" s="28" t="s">
        <v>150</v>
      </c>
      <c r="C97" s="9"/>
      <c r="D97" s="13"/>
      <c r="E97" s="13"/>
    </row>
    <row r="98" spans="1:5" ht="45" customHeight="1" x14ac:dyDescent="0.2">
      <c r="A98" s="27">
        <v>1</v>
      </c>
      <c r="B98" s="36" t="s">
        <v>114</v>
      </c>
      <c r="C98" s="18"/>
      <c r="D98" s="13"/>
      <c r="E98" s="14"/>
    </row>
    <row r="99" spans="1:5" ht="45" customHeight="1" x14ac:dyDescent="0.2">
      <c r="A99" s="27">
        <v>2</v>
      </c>
      <c r="B99" s="36" t="s">
        <v>115</v>
      </c>
      <c r="C99" s="16"/>
      <c r="D99" s="13"/>
      <c r="E99" s="14"/>
    </row>
    <row r="100" spans="1:5" ht="45" customHeight="1" x14ac:dyDescent="0.2">
      <c r="A100" s="29">
        <v>3</v>
      </c>
      <c r="B100" s="31" t="s">
        <v>116</v>
      </c>
      <c r="C100" s="17"/>
      <c r="D100" s="13"/>
      <c r="E100" s="14"/>
    </row>
    <row r="101" spans="1:5" ht="45" customHeight="1" x14ac:dyDescent="0.2">
      <c r="A101" s="29">
        <v>4</v>
      </c>
      <c r="B101" s="31" t="s">
        <v>117</v>
      </c>
      <c r="C101" s="17"/>
      <c r="D101" s="13"/>
      <c r="E101" s="14"/>
    </row>
    <row r="102" spans="1:5" ht="45" customHeight="1" x14ac:dyDescent="0.2">
      <c r="A102" s="29">
        <v>5</v>
      </c>
      <c r="B102" s="31" t="s">
        <v>118</v>
      </c>
      <c r="C102" s="17"/>
      <c r="D102" s="13"/>
      <c r="E102" s="14"/>
    </row>
    <row r="103" spans="1:5" ht="45" customHeight="1" x14ac:dyDescent="0.2">
      <c r="A103" s="29">
        <v>6</v>
      </c>
      <c r="B103" s="31" t="s">
        <v>119</v>
      </c>
      <c r="C103" s="17"/>
      <c r="D103" s="13"/>
      <c r="E103" s="14"/>
    </row>
    <row r="104" spans="1:5" ht="33.950000000000003" customHeight="1" x14ac:dyDescent="0.2"/>
    <row r="105" spans="1:5" ht="33.950000000000003" customHeight="1" x14ac:dyDescent="0.2"/>
  </sheetData>
  <sheetProtection password="9BB8" sheet="1" objects="1" scenarios="1"/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topLeftCell="B1" zoomScale="154" zoomScaleNormal="154" zoomScalePageLayoutView="75" workbookViewId="0">
      <selection activeCell="F16" sqref="F16:L17"/>
    </sheetView>
  </sheetViews>
  <sheetFormatPr defaultColWidth="8.5703125" defaultRowHeight="15" x14ac:dyDescent="0.25"/>
  <cols>
    <col min="2" max="2" width="7.7109375" customWidth="1"/>
    <col min="3" max="3" width="8.28515625" customWidth="1"/>
    <col min="4" max="4" width="1.28515625" customWidth="1"/>
    <col min="10" max="10" width="9.140625" customWidth="1"/>
    <col min="11" max="11" width="6.7109375" customWidth="1"/>
  </cols>
  <sheetData>
    <row r="1" spans="1:12" x14ac:dyDescent="0.25">
      <c r="A1" s="182" t="str">
        <f>'REKOD PRESTASI KELAS'!A1:AQ1</f>
        <v xml:space="preserve"> SEKOLAH KEBANGSAAN …………………………..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x14ac:dyDescent="0.25">
      <c r="A2" s="162" t="str">
        <f>'REKOD PRESTASI KELAS'!A2:AQ2</f>
        <v>alamat sekolah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15" customHeight="1" x14ac:dyDescent="0.25">
      <c r="A4" s="182" t="str">
        <f>'REKOD PRESTASI KELAS'!A4:AQ4</f>
        <v>PENTAKSIRAN PERTENGAHAN TAHUN MATA PELAJARAN PENDIDIKAN ISLAM  TAHUN 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ht="15.75" x14ac:dyDescent="0.25">
      <c r="A6" s="40" t="s">
        <v>7</v>
      </c>
      <c r="B6" s="100"/>
      <c r="C6" s="100"/>
      <c r="D6" s="100" t="s">
        <v>6</v>
      </c>
      <c r="E6" s="137" t="s">
        <v>147</v>
      </c>
      <c r="F6" s="137"/>
      <c r="G6" s="137"/>
      <c r="H6" s="137"/>
      <c r="I6" s="137"/>
      <c r="J6" s="137"/>
      <c r="K6" s="137"/>
      <c r="L6" s="137"/>
    </row>
    <row r="7" spans="1:12" ht="15.75" x14ac:dyDescent="0.25">
      <c r="A7" s="40" t="s">
        <v>8</v>
      </c>
      <c r="B7" s="100"/>
      <c r="C7" s="100"/>
      <c r="D7" s="100" t="s">
        <v>6</v>
      </c>
      <c r="E7" s="137" t="e">
        <f>VLOOKUP(E6,MAKLUMAT,2,0)</f>
        <v>#N/A</v>
      </c>
      <c r="F7" s="137"/>
      <c r="G7" s="137"/>
      <c r="H7" s="137"/>
      <c r="I7" s="100"/>
      <c r="J7" s="100"/>
      <c r="K7" s="100"/>
      <c r="L7" s="100"/>
    </row>
    <row r="8" spans="1:12" ht="15.75" x14ac:dyDescent="0.25">
      <c r="A8" s="40" t="s">
        <v>9</v>
      </c>
      <c r="B8" s="100"/>
      <c r="C8" s="100"/>
      <c r="D8" s="100" t="s">
        <v>6</v>
      </c>
      <c r="E8" s="41" t="e">
        <f>VLOOKUP(E6,MAKLUMAT,3,0)</f>
        <v>#N/A</v>
      </c>
      <c r="F8" s="41"/>
      <c r="G8" s="41"/>
      <c r="H8" s="100"/>
      <c r="I8" s="100"/>
      <c r="J8" s="100"/>
      <c r="K8" s="100"/>
      <c r="L8" s="100"/>
    </row>
    <row r="9" spans="1:12" ht="15.75" x14ac:dyDescent="0.25">
      <c r="A9" s="40" t="s">
        <v>10</v>
      </c>
      <c r="B9" s="100"/>
      <c r="C9" s="100"/>
      <c r="D9" s="100" t="s">
        <v>6</v>
      </c>
      <c r="E9" s="41">
        <f>'REKOD PRESTASI KELAS'!V6</f>
        <v>0</v>
      </c>
      <c r="F9" s="41"/>
      <c r="G9" s="41"/>
      <c r="H9" s="100"/>
      <c r="I9" s="100"/>
      <c r="J9" s="100"/>
      <c r="K9" s="100"/>
      <c r="L9" s="100"/>
    </row>
    <row r="10" spans="1:12" ht="15.75" x14ac:dyDescent="0.25">
      <c r="A10" s="40" t="s">
        <v>128</v>
      </c>
      <c r="B10" s="100"/>
      <c r="C10" s="100"/>
      <c r="D10" s="100" t="s">
        <v>6</v>
      </c>
      <c r="E10" s="41">
        <f>'REKOD PRESTASI KELAS'!D6</f>
        <v>0</v>
      </c>
      <c r="F10" s="41"/>
      <c r="G10" s="41"/>
      <c r="H10" s="100"/>
      <c r="I10" s="100"/>
      <c r="J10" s="100"/>
      <c r="K10" s="100"/>
      <c r="L10" s="100"/>
    </row>
    <row r="11" spans="1:12" ht="15.75" x14ac:dyDescent="0.25">
      <c r="A11" s="40" t="s">
        <v>11</v>
      </c>
      <c r="B11" s="100"/>
      <c r="C11" s="100"/>
      <c r="D11" s="100" t="s">
        <v>6</v>
      </c>
      <c r="E11" s="41"/>
      <c r="F11" s="41"/>
      <c r="G11" s="41"/>
      <c r="H11" s="100"/>
      <c r="I11" s="100"/>
      <c r="J11" s="100"/>
      <c r="K11" s="100"/>
      <c r="L11" s="100"/>
    </row>
    <row r="13" spans="1:12" ht="15.75" x14ac:dyDescent="0.25">
      <c r="A13" s="40" t="s">
        <v>5</v>
      </c>
    </row>
    <row r="15" spans="1:12" ht="24.75" customHeight="1" x14ac:dyDescent="0.25">
      <c r="A15" s="154" t="s">
        <v>4</v>
      </c>
      <c r="B15" s="155"/>
      <c r="C15" s="156"/>
      <c r="D15" s="157" t="s">
        <v>149</v>
      </c>
      <c r="E15" s="158"/>
      <c r="F15" s="183" t="s">
        <v>14</v>
      </c>
      <c r="G15" s="183"/>
      <c r="H15" s="183"/>
      <c r="I15" s="183"/>
      <c r="J15" s="183"/>
      <c r="K15" s="183"/>
      <c r="L15" s="183"/>
    </row>
    <row r="16" spans="1:12" ht="15.75" customHeight="1" x14ac:dyDescent="0.25">
      <c r="A16" s="138" t="s">
        <v>131</v>
      </c>
      <c r="B16" s="139"/>
      <c r="C16" s="140"/>
      <c r="D16" s="144" t="e">
        <f>VLOOKUP(E6,MAKLUMAT,4,0)</f>
        <v>#N/A</v>
      </c>
      <c r="E16" s="145"/>
      <c r="F16" s="164" t="e">
        <f>VLOOKUP(D16,TILAWAH,2,0)</f>
        <v>#N/A</v>
      </c>
      <c r="G16" s="165"/>
      <c r="H16" s="165"/>
      <c r="I16" s="165"/>
      <c r="J16" s="165"/>
      <c r="K16" s="165"/>
      <c r="L16" s="166"/>
    </row>
    <row r="17" spans="1:12" ht="15.75" customHeight="1" x14ac:dyDescent="0.25">
      <c r="A17" s="141"/>
      <c r="B17" s="142"/>
      <c r="C17" s="143"/>
      <c r="D17" s="146"/>
      <c r="E17" s="147"/>
      <c r="F17" s="167"/>
      <c r="G17" s="168"/>
      <c r="H17" s="168"/>
      <c r="I17" s="168"/>
      <c r="J17" s="168"/>
      <c r="K17" s="168"/>
      <c r="L17" s="169"/>
    </row>
    <row r="18" spans="1:12" ht="15.75" customHeight="1" x14ac:dyDescent="0.25">
      <c r="A18" s="138" t="s">
        <v>154</v>
      </c>
      <c r="B18" s="139"/>
      <c r="C18" s="140"/>
      <c r="D18" s="144" t="e">
        <f>VLOOKUP(E6,MAKLUMAT,5,0)</f>
        <v>#N/A</v>
      </c>
      <c r="E18" s="145"/>
      <c r="F18" s="164" t="e">
        <f>VLOOKUP(D18,HAFAZAN,2,0)</f>
        <v>#N/A</v>
      </c>
      <c r="G18" s="165"/>
      <c r="H18" s="165"/>
      <c r="I18" s="165"/>
      <c r="J18" s="165"/>
      <c r="K18" s="165"/>
      <c r="L18" s="166"/>
    </row>
    <row r="19" spans="1:12" ht="15" customHeight="1" x14ac:dyDescent="0.25">
      <c r="A19" s="141"/>
      <c r="B19" s="142"/>
      <c r="C19" s="143"/>
      <c r="D19" s="146"/>
      <c r="E19" s="147"/>
      <c r="F19" s="167"/>
      <c r="G19" s="168"/>
      <c r="H19" s="168"/>
      <c r="I19" s="168"/>
      <c r="J19" s="168"/>
      <c r="K19" s="168"/>
      <c r="L19" s="169"/>
    </row>
    <row r="20" spans="1:12" ht="15" customHeight="1" x14ac:dyDescent="0.25">
      <c r="A20" s="138" t="s">
        <v>130</v>
      </c>
      <c r="B20" s="139"/>
      <c r="C20" s="140"/>
      <c r="D20" s="144" t="e">
        <f>VLOOKUP(E6,MAKLUMAT,6,0)</f>
        <v>#N/A</v>
      </c>
      <c r="E20" s="145"/>
      <c r="F20" s="164" t="e">
        <f>VLOOKUP(D20,KEFAHAMAN,2,0)</f>
        <v>#N/A</v>
      </c>
      <c r="G20" s="165"/>
      <c r="H20" s="165"/>
      <c r="I20" s="165"/>
      <c r="J20" s="165"/>
      <c r="K20" s="165"/>
      <c r="L20" s="166"/>
    </row>
    <row r="21" spans="1:12" ht="15" customHeight="1" x14ac:dyDescent="0.25">
      <c r="A21" s="141"/>
      <c r="B21" s="142"/>
      <c r="C21" s="143"/>
      <c r="D21" s="146"/>
      <c r="E21" s="147"/>
      <c r="F21" s="167"/>
      <c r="G21" s="168"/>
      <c r="H21" s="168"/>
      <c r="I21" s="168"/>
      <c r="J21" s="168"/>
      <c r="K21" s="168"/>
      <c r="L21" s="169"/>
    </row>
    <row r="22" spans="1:12" ht="15" customHeight="1" x14ac:dyDescent="0.25">
      <c r="A22" s="138" t="s">
        <v>137</v>
      </c>
      <c r="B22" s="139"/>
      <c r="C22" s="140"/>
      <c r="D22" s="144" t="e">
        <f>VLOOKUP(E6,MAKLUMAT,7,0)</f>
        <v>#N/A</v>
      </c>
      <c r="E22" s="145"/>
      <c r="F22" s="148" t="e">
        <f>VLOOKUP(D22,TAJWID,2,0)</f>
        <v>#N/A</v>
      </c>
      <c r="G22" s="149"/>
      <c r="H22" s="149"/>
      <c r="I22" s="149"/>
      <c r="J22" s="149"/>
      <c r="K22" s="149"/>
      <c r="L22" s="150"/>
    </row>
    <row r="23" spans="1:12" ht="15" customHeight="1" x14ac:dyDescent="0.25">
      <c r="A23" s="141"/>
      <c r="B23" s="142"/>
      <c r="C23" s="143"/>
      <c r="D23" s="146"/>
      <c r="E23" s="147"/>
      <c r="F23" s="151"/>
      <c r="G23" s="152"/>
      <c r="H23" s="152"/>
      <c r="I23" s="152"/>
      <c r="J23" s="152"/>
      <c r="K23" s="152"/>
      <c r="L23" s="153"/>
    </row>
    <row r="24" spans="1:12" ht="15" customHeight="1" x14ac:dyDescent="0.25">
      <c r="A24" s="170" t="s">
        <v>120</v>
      </c>
      <c r="B24" s="171"/>
      <c r="C24" s="172"/>
      <c r="D24" s="144" t="e">
        <f>VLOOKUP(E6,MAKLUMAT,8,0)</f>
        <v>#N/A</v>
      </c>
      <c r="E24" s="145"/>
      <c r="F24" s="164" t="e">
        <f>VLOOKUP(D24,HADIS,2,0)</f>
        <v>#N/A</v>
      </c>
      <c r="G24" s="165"/>
      <c r="H24" s="165"/>
      <c r="I24" s="165"/>
      <c r="J24" s="165"/>
      <c r="K24" s="165"/>
      <c r="L24" s="166"/>
    </row>
    <row r="25" spans="1:12" ht="15" customHeight="1" x14ac:dyDescent="0.25">
      <c r="A25" s="173"/>
      <c r="B25" s="174"/>
      <c r="C25" s="175"/>
      <c r="D25" s="146"/>
      <c r="E25" s="147"/>
      <c r="F25" s="167"/>
      <c r="G25" s="168"/>
      <c r="H25" s="168"/>
      <c r="I25" s="168"/>
      <c r="J25" s="168"/>
      <c r="K25" s="168"/>
      <c r="L25" s="169"/>
    </row>
    <row r="26" spans="1:12" ht="15" customHeight="1" x14ac:dyDescent="0.25">
      <c r="A26" s="170" t="s">
        <v>121</v>
      </c>
      <c r="B26" s="171"/>
      <c r="C26" s="172"/>
      <c r="D26" s="144" t="e">
        <f>VLOOKUP(E6,MAKLUMAT,9,0)</f>
        <v>#N/A</v>
      </c>
      <c r="E26" s="145"/>
      <c r="F26" s="164" t="e">
        <f>VLOOKUP(D26,AQIDAH,2,0)</f>
        <v>#N/A</v>
      </c>
      <c r="G26" s="165"/>
      <c r="H26" s="165"/>
      <c r="I26" s="165"/>
      <c r="J26" s="165"/>
      <c r="K26" s="165"/>
      <c r="L26" s="166"/>
    </row>
    <row r="27" spans="1:12" ht="15" customHeight="1" x14ac:dyDescent="0.25">
      <c r="A27" s="173"/>
      <c r="B27" s="174"/>
      <c r="C27" s="175"/>
      <c r="D27" s="146"/>
      <c r="E27" s="147"/>
      <c r="F27" s="167"/>
      <c r="G27" s="168"/>
      <c r="H27" s="168"/>
      <c r="I27" s="168"/>
      <c r="J27" s="168"/>
      <c r="K27" s="168"/>
      <c r="L27" s="169"/>
    </row>
    <row r="28" spans="1:12" ht="15" customHeight="1" x14ac:dyDescent="0.25">
      <c r="A28" s="170" t="s">
        <v>122</v>
      </c>
      <c r="B28" s="171"/>
      <c r="C28" s="172"/>
      <c r="D28" s="144" t="e">
        <f>VLOOKUP(E6,MAKLUMAT,10,0)</f>
        <v>#N/A</v>
      </c>
      <c r="E28" s="145"/>
      <c r="F28" s="164" t="e">
        <f>VLOOKUP(D28,IBADAH,2,0)</f>
        <v>#N/A</v>
      </c>
      <c r="G28" s="165"/>
      <c r="H28" s="165"/>
      <c r="I28" s="165"/>
      <c r="J28" s="165"/>
      <c r="K28" s="165"/>
      <c r="L28" s="166"/>
    </row>
    <row r="29" spans="1:12" ht="15" customHeight="1" x14ac:dyDescent="0.25">
      <c r="A29" s="173"/>
      <c r="B29" s="174"/>
      <c r="C29" s="175"/>
      <c r="D29" s="146"/>
      <c r="E29" s="147"/>
      <c r="F29" s="167"/>
      <c r="G29" s="168"/>
      <c r="H29" s="168"/>
      <c r="I29" s="168"/>
      <c r="J29" s="168"/>
      <c r="K29" s="168"/>
      <c r="L29" s="169"/>
    </row>
    <row r="30" spans="1:12" ht="15" customHeight="1" x14ac:dyDescent="0.25">
      <c r="A30" s="138" t="s">
        <v>124</v>
      </c>
      <c r="B30" s="139"/>
      <c r="C30" s="140"/>
      <c r="D30" s="144" t="e">
        <f>VLOOKUP(E6,MAKLUMAT,11,0)</f>
        <v>#N/A</v>
      </c>
      <c r="E30" s="145"/>
      <c r="F30" s="164" t="e">
        <f>VLOOKUP(D30,SIRAH,2,0)</f>
        <v>#N/A</v>
      </c>
      <c r="G30" s="165"/>
      <c r="H30" s="165"/>
      <c r="I30" s="165"/>
      <c r="J30" s="165"/>
      <c r="K30" s="165"/>
      <c r="L30" s="166"/>
    </row>
    <row r="31" spans="1:12" ht="15" customHeight="1" x14ac:dyDescent="0.25">
      <c r="A31" s="141"/>
      <c r="B31" s="142"/>
      <c r="C31" s="143"/>
      <c r="D31" s="146"/>
      <c r="E31" s="147"/>
      <c r="F31" s="167"/>
      <c r="G31" s="168"/>
      <c r="H31" s="168"/>
      <c r="I31" s="168"/>
      <c r="J31" s="168"/>
      <c r="K31" s="168"/>
      <c r="L31" s="169"/>
    </row>
    <row r="32" spans="1:12" ht="15" customHeight="1" x14ac:dyDescent="0.25">
      <c r="A32" s="170" t="s">
        <v>123</v>
      </c>
      <c r="B32" s="171"/>
      <c r="C32" s="172"/>
      <c r="D32" s="144" t="e">
        <f>VLOOKUP(E6,MAKLUMAT,12,0)</f>
        <v>#N/A</v>
      </c>
      <c r="E32" s="145"/>
      <c r="F32" s="164" t="e">
        <f>VLOOKUP(D32,ADAB,2,0)</f>
        <v>#N/A</v>
      </c>
      <c r="G32" s="165"/>
      <c r="H32" s="165"/>
      <c r="I32" s="165"/>
      <c r="J32" s="165"/>
      <c r="K32" s="165"/>
      <c r="L32" s="166"/>
    </row>
    <row r="33" spans="1:12" ht="15" customHeight="1" x14ac:dyDescent="0.25">
      <c r="A33" s="173"/>
      <c r="B33" s="174"/>
      <c r="C33" s="175"/>
      <c r="D33" s="146"/>
      <c r="E33" s="147"/>
      <c r="F33" s="167"/>
      <c r="G33" s="168"/>
      <c r="H33" s="168"/>
      <c r="I33" s="168"/>
      <c r="J33" s="168"/>
      <c r="K33" s="168"/>
      <c r="L33" s="169"/>
    </row>
    <row r="34" spans="1:12" ht="15" customHeight="1" x14ac:dyDescent="0.25">
      <c r="A34" s="138" t="s">
        <v>125</v>
      </c>
      <c r="B34" s="139"/>
      <c r="C34" s="140"/>
      <c r="D34" s="144" t="e">
        <f>VLOOKUP(E6,MAKLUMAT,13,0)</f>
        <v>#N/A</v>
      </c>
      <c r="E34" s="145"/>
      <c r="F34" s="176" t="e">
        <f>VLOOKUP(D34,JAWI,2,0)</f>
        <v>#N/A</v>
      </c>
      <c r="G34" s="177"/>
      <c r="H34" s="177"/>
      <c r="I34" s="177"/>
      <c r="J34" s="177"/>
      <c r="K34" s="177"/>
      <c r="L34" s="178"/>
    </row>
    <row r="35" spans="1:12" ht="15" customHeight="1" x14ac:dyDescent="0.25">
      <c r="A35" s="141"/>
      <c r="B35" s="142"/>
      <c r="C35" s="143"/>
      <c r="D35" s="146"/>
      <c r="E35" s="147"/>
      <c r="F35" s="179"/>
      <c r="G35" s="180"/>
      <c r="H35" s="180"/>
      <c r="I35" s="180"/>
      <c r="J35" s="180"/>
      <c r="K35" s="180"/>
      <c r="L35" s="181"/>
    </row>
    <row r="38" spans="1:12" ht="15" customHeight="1" x14ac:dyDescent="0.25">
      <c r="A38" s="184" t="s">
        <v>127</v>
      </c>
      <c r="B38" s="185"/>
      <c r="C38" s="186"/>
      <c r="D38" s="193" t="e">
        <f>VLOOKUP(E6,MAKLUMAT,14,0)</f>
        <v>#N/A</v>
      </c>
      <c r="E38" s="193"/>
      <c r="F38" s="164" t="e">
        <f>VLOOKUP(D38,PENYATAUMUM,2,0)</f>
        <v>#N/A</v>
      </c>
      <c r="G38" s="165"/>
      <c r="H38" s="165"/>
      <c r="I38" s="165"/>
      <c r="J38" s="165"/>
      <c r="K38" s="165"/>
      <c r="L38" s="166"/>
    </row>
    <row r="39" spans="1:12" ht="15" customHeight="1" x14ac:dyDescent="0.25">
      <c r="A39" s="187"/>
      <c r="B39" s="188"/>
      <c r="C39" s="189"/>
      <c r="D39" s="193"/>
      <c r="E39" s="193"/>
      <c r="F39" s="194"/>
      <c r="G39" s="195"/>
      <c r="H39" s="195"/>
      <c r="I39" s="195"/>
      <c r="J39" s="195"/>
      <c r="K39" s="195"/>
      <c r="L39" s="196"/>
    </row>
    <row r="40" spans="1:12" ht="15" customHeight="1" x14ac:dyDescent="0.25">
      <c r="A40" s="187"/>
      <c r="B40" s="188"/>
      <c r="C40" s="189"/>
      <c r="D40" s="193"/>
      <c r="E40" s="193"/>
      <c r="F40" s="194"/>
      <c r="G40" s="195"/>
      <c r="H40" s="195"/>
      <c r="I40" s="195"/>
      <c r="J40" s="195"/>
      <c r="K40" s="195"/>
      <c r="L40" s="196"/>
    </row>
    <row r="41" spans="1:12" x14ac:dyDescent="0.25">
      <c r="A41" s="190"/>
      <c r="B41" s="191"/>
      <c r="C41" s="192"/>
      <c r="D41" s="193"/>
      <c r="E41" s="193"/>
      <c r="F41" s="167"/>
      <c r="G41" s="168"/>
      <c r="H41" s="168"/>
      <c r="I41" s="168"/>
      <c r="J41" s="168"/>
      <c r="K41" s="168"/>
      <c r="L41" s="169"/>
    </row>
    <row r="44" spans="1:12" x14ac:dyDescent="0.25">
      <c r="A44" s="6"/>
      <c r="B44" s="6"/>
      <c r="C44" s="6"/>
      <c r="D44" s="6"/>
      <c r="E44" s="1"/>
      <c r="I44" s="6"/>
      <c r="J44" s="6"/>
      <c r="K44" s="6"/>
      <c r="L44" s="1"/>
    </row>
    <row r="45" spans="1:12" x14ac:dyDescent="0.25">
      <c r="A45" s="163"/>
      <c r="B45" s="163"/>
      <c r="C45" s="163"/>
      <c r="D45" s="163"/>
      <c r="E45" s="163"/>
      <c r="I45" s="163"/>
      <c r="J45" s="163"/>
      <c r="K45" s="163"/>
      <c r="L45" s="163"/>
    </row>
    <row r="46" spans="1:12" x14ac:dyDescent="0.25">
      <c r="A46" s="6" t="s">
        <v>146</v>
      </c>
      <c r="B46" s="6"/>
      <c r="C46" s="6"/>
      <c r="D46" s="6"/>
      <c r="E46" s="1"/>
      <c r="I46" s="6" t="s">
        <v>13</v>
      </c>
      <c r="J46" s="6"/>
      <c r="K46" s="6"/>
      <c r="L46" s="1"/>
    </row>
    <row r="47" spans="1:12" x14ac:dyDescent="0.25">
      <c r="A47" s="163"/>
      <c r="B47" s="163"/>
      <c r="C47" s="163"/>
      <c r="D47" s="163"/>
      <c r="E47" s="163"/>
      <c r="I47" s="163"/>
      <c r="J47" s="163"/>
      <c r="K47" s="163"/>
      <c r="L47" s="163"/>
    </row>
    <row r="48" spans="1:12" x14ac:dyDescent="0.25">
      <c r="A48" s="159" t="s">
        <v>126</v>
      </c>
      <c r="B48" s="159"/>
      <c r="C48" s="159"/>
      <c r="D48" s="159"/>
      <c r="E48" s="159"/>
      <c r="I48" s="161" t="s">
        <v>132</v>
      </c>
      <c r="J48" s="161"/>
      <c r="K48" s="161"/>
      <c r="L48" s="161"/>
    </row>
    <row r="49" spans="1:12" x14ac:dyDescent="0.25">
      <c r="A49" s="160"/>
      <c r="B49" s="160"/>
      <c r="C49" s="160"/>
      <c r="D49" s="160"/>
      <c r="E49" s="160"/>
      <c r="I49" s="160"/>
      <c r="J49" s="160"/>
      <c r="K49" s="160"/>
      <c r="L49" s="160"/>
    </row>
  </sheetData>
  <mergeCells count="49">
    <mergeCell ref="I47:L47"/>
    <mergeCell ref="A47:E47"/>
    <mergeCell ref="A4:L4"/>
    <mergeCell ref="A1:L1"/>
    <mergeCell ref="E6:L6"/>
    <mergeCell ref="F15:L15"/>
    <mergeCell ref="A38:C41"/>
    <mergeCell ref="D38:E41"/>
    <mergeCell ref="F38:L41"/>
    <mergeCell ref="A34:C35"/>
    <mergeCell ref="A16:C17"/>
    <mergeCell ref="A20:C21"/>
    <mergeCell ref="A24:C25"/>
    <mergeCell ref="A26:C27"/>
    <mergeCell ref="A28:C29"/>
    <mergeCell ref="A30:C31"/>
    <mergeCell ref="A32:C33"/>
    <mergeCell ref="F32:L33"/>
    <mergeCell ref="F34:L35"/>
    <mergeCell ref="F16:L17"/>
    <mergeCell ref="F20:L21"/>
    <mergeCell ref="F24:L25"/>
    <mergeCell ref="F26:L27"/>
    <mergeCell ref="F18:L19"/>
    <mergeCell ref="D16:E17"/>
    <mergeCell ref="D18:E19"/>
    <mergeCell ref="D20:E21"/>
    <mergeCell ref="A48:E48"/>
    <mergeCell ref="A49:E49"/>
    <mergeCell ref="I48:L48"/>
    <mergeCell ref="I49:L49"/>
    <mergeCell ref="A2:L2"/>
    <mergeCell ref="A45:E45"/>
    <mergeCell ref="I45:L45"/>
    <mergeCell ref="D24:E25"/>
    <mergeCell ref="D26:E27"/>
    <mergeCell ref="D28:E29"/>
    <mergeCell ref="A18:C19"/>
    <mergeCell ref="D30:E31"/>
    <mergeCell ref="D32:E33"/>
    <mergeCell ref="D34:E35"/>
    <mergeCell ref="F28:L29"/>
    <mergeCell ref="F30:L31"/>
    <mergeCell ref="E7:H7"/>
    <mergeCell ref="A22:C23"/>
    <mergeCell ref="D22:E23"/>
    <mergeCell ref="F22:L23"/>
    <mergeCell ref="A15:C15"/>
    <mergeCell ref="D15:E15"/>
  </mergeCells>
  <dataValidations count="1">
    <dataValidation type="list" allowBlank="1" showInputMessage="1" showErrorMessage="1" sqref="E6:L6">
      <formula1>NAMAMURID</formula1>
    </dataValidation>
  </dataValidations>
  <pageMargins left="0.25" right="0.25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80" zoomScaleNormal="80" zoomScalePageLayoutView="80" workbookViewId="0">
      <selection activeCell="O4" sqref="O4"/>
    </sheetView>
  </sheetViews>
  <sheetFormatPr defaultColWidth="8.5703125" defaultRowHeight="15" x14ac:dyDescent="0.25"/>
  <cols>
    <col min="2" max="2" width="32.140625" bestFit="1" customWidth="1"/>
    <col min="3" max="3" width="12.5703125" customWidth="1"/>
    <col min="4" max="4" width="12.85546875" style="42" bestFit="1" customWidth="1"/>
    <col min="6" max="6" width="10.85546875" style="42" bestFit="1" customWidth="1"/>
    <col min="7" max="7" width="13.85546875" bestFit="1" customWidth="1"/>
  </cols>
  <sheetData>
    <row r="1" spans="1:15" x14ac:dyDescent="0.25">
      <c r="A1" s="42">
        <v>1</v>
      </c>
      <c r="B1" s="42">
        <v>2</v>
      </c>
      <c r="C1" s="42">
        <v>3</v>
      </c>
      <c r="D1" s="42">
        <v>4</v>
      </c>
      <c r="E1" s="42">
        <v>5</v>
      </c>
      <c r="F1" s="42">
        <v>6</v>
      </c>
      <c r="G1" s="42">
        <v>7</v>
      </c>
      <c r="H1" s="42">
        <v>8</v>
      </c>
      <c r="I1" s="42">
        <v>9</v>
      </c>
      <c r="J1" s="42">
        <v>10</v>
      </c>
      <c r="K1" s="42">
        <v>11</v>
      </c>
      <c r="L1" s="42">
        <v>12</v>
      </c>
      <c r="M1" s="42">
        <v>13</v>
      </c>
      <c r="N1" s="42">
        <v>14</v>
      </c>
      <c r="O1" s="42">
        <v>15</v>
      </c>
    </row>
    <row r="2" spans="1:15" x14ac:dyDescent="0.25">
      <c r="A2" s="201" t="s">
        <v>0</v>
      </c>
      <c r="B2" s="201" t="s">
        <v>3</v>
      </c>
      <c r="C2" s="203" t="s">
        <v>2</v>
      </c>
      <c r="D2" s="201" t="s">
        <v>1</v>
      </c>
      <c r="E2" s="197" t="s">
        <v>133</v>
      </c>
      <c r="F2" s="197" t="s">
        <v>134</v>
      </c>
      <c r="G2" s="197" t="s">
        <v>135</v>
      </c>
      <c r="H2" s="199" t="s">
        <v>41</v>
      </c>
      <c r="I2" s="197" t="s">
        <v>79</v>
      </c>
      <c r="J2" s="197" t="s">
        <v>86</v>
      </c>
      <c r="K2" s="197" t="s">
        <v>87</v>
      </c>
      <c r="L2" s="197" t="s">
        <v>50</v>
      </c>
      <c r="M2" s="197" t="s">
        <v>88</v>
      </c>
      <c r="N2" s="197" t="s">
        <v>89</v>
      </c>
      <c r="O2" s="198" t="s">
        <v>136</v>
      </c>
    </row>
    <row r="3" spans="1:15" x14ac:dyDescent="0.25">
      <c r="A3" s="202"/>
      <c r="B3" s="202"/>
      <c r="C3" s="204"/>
      <c r="D3" s="202"/>
      <c r="E3" s="197"/>
      <c r="F3" s="197"/>
      <c r="G3" s="197"/>
      <c r="H3" s="200"/>
      <c r="I3" s="197"/>
      <c r="J3" s="197"/>
      <c r="K3" s="197"/>
      <c r="L3" s="197"/>
      <c r="M3" s="197"/>
      <c r="N3" s="197"/>
      <c r="O3" s="198"/>
    </row>
    <row r="4" spans="1:15" x14ac:dyDescent="0.25">
      <c r="A4" s="44">
        <v>1</v>
      </c>
      <c r="B4" s="45">
        <f>'REKOD PRESTASI KELAS'!B10</f>
        <v>0</v>
      </c>
      <c r="C4" s="45">
        <f>'REKOD PRESTASI KELAS'!C10</f>
        <v>0</v>
      </c>
      <c r="D4" s="46">
        <f>'REKOD PRESTASI KELAS'!D10</f>
        <v>0</v>
      </c>
      <c r="E4" s="47">
        <f>'REKOD PRESTASI KELAS'!H10</f>
        <v>0</v>
      </c>
      <c r="F4" s="46">
        <f>'REKOD PRESTASI KELAS'!L10</f>
        <v>0</v>
      </c>
      <c r="G4" s="46">
        <f>'REKOD PRESTASI KELAS'!P10</f>
        <v>0</v>
      </c>
      <c r="H4" s="47">
        <f>'REKOD PRESTASI KELAS'!Q10</f>
        <v>0</v>
      </c>
      <c r="I4" s="47">
        <f>'REKOD PRESTASI KELAS'!R10</f>
        <v>0</v>
      </c>
      <c r="J4" s="46">
        <f>'REKOD PRESTASI KELAS'!Y10</f>
        <v>0</v>
      </c>
      <c r="K4" s="46">
        <f>'REKOD PRESTASI KELAS'!AD10</f>
        <v>0</v>
      </c>
      <c r="L4" s="46">
        <f>'REKOD PRESTASI KELAS'!AJ10</f>
        <v>0</v>
      </c>
      <c r="M4" s="47">
        <f>'REKOD PRESTASI KELAS'!AO10</f>
        <v>0</v>
      </c>
      <c r="N4" s="47">
        <f>'REKOD PRESTASI KELAS'!AP10</f>
        <v>0</v>
      </c>
      <c r="O4" s="46">
        <f>ROUND((SUM(E4:N4)/60)*6,0)</f>
        <v>0</v>
      </c>
    </row>
    <row r="5" spans="1:15" x14ac:dyDescent="0.25">
      <c r="A5" s="44">
        <v>2</v>
      </c>
      <c r="B5" s="45">
        <f>'REKOD PRESTASI KELAS'!B11</f>
        <v>0</v>
      </c>
      <c r="C5" s="45">
        <f>'REKOD PRESTASI KELAS'!C11</f>
        <v>0</v>
      </c>
      <c r="D5" s="46">
        <f>'REKOD PRESTASI KELAS'!D11</f>
        <v>0</v>
      </c>
      <c r="E5" s="47">
        <f>'REKOD PRESTASI KELAS'!H11</f>
        <v>0</v>
      </c>
      <c r="F5" s="46">
        <f>'REKOD PRESTASI KELAS'!L11</f>
        <v>0</v>
      </c>
      <c r="G5" s="46">
        <f>'REKOD PRESTASI KELAS'!P11</f>
        <v>0</v>
      </c>
      <c r="H5" s="47">
        <f>'REKOD PRESTASI KELAS'!Q11</f>
        <v>0</v>
      </c>
      <c r="I5" s="47">
        <f>'REKOD PRESTASI KELAS'!R11</f>
        <v>0</v>
      </c>
      <c r="J5" s="46">
        <f>'REKOD PRESTASI KELAS'!Y11</f>
        <v>0</v>
      </c>
      <c r="K5" s="46">
        <f>'REKOD PRESTASI KELAS'!AD11</f>
        <v>0</v>
      </c>
      <c r="L5" s="46">
        <f>'REKOD PRESTASI KELAS'!AJ11</f>
        <v>0</v>
      </c>
      <c r="M5" s="47">
        <f>'REKOD PRESTASI KELAS'!AO11</f>
        <v>0</v>
      </c>
      <c r="N5" s="47">
        <f>'REKOD PRESTASI KELAS'!AP11</f>
        <v>0</v>
      </c>
      <c r="O5" s="46">
        <f t="shared" ref="O5:O53" si="0">ROUND((SUM(E5:N5)/60)*6,0)</f>
        <v>0</v>
      </c>
    </row>
    <row r="6" spans="1:15" x14ac:dyDescent="0.25">
      <c r="A6" s="44">
        <v>3</v>
      </c>
      <c r="B6" s="45">
        <f>'REKOD PRESTASI KELAS'!B12</f>
        <v>0</v>
      </c>
      <c r="C6" s="45">
        <f>'REKOD PRESTASI KELAS'!C12</f>
        <v>0</v>
      </c>
      <c r="D6" s="46">
        <f>'REKOD PRESTASI KELAS'!D12</f>
        <v>0</v>
      </c>
      <c r="E6" s="47">
        <f>'REKOD PRESTASI KELAS'!H12</f>
        <v>0</v>
      </c>
      <c r="F6" s="46">
        <f>'REKOD PRESTASI KELAS'!L12</f>
        <v>0</v>
      </c>
      <c r="G6" s="46">
        <f>'REKOD PRESTASI KELAS'!P12</f>
        <v>0</v>
      </c>
      <c r="H6" s="47">
        <f>'REKOD PRESTASI KELAS'!Q12</f>
        <v>0</v>
      </c>
      <c r="I6" s="47">
        <f>'REKOD PRESTASI KELAS'!R12</f>
        <v>0</v>
      </c>
      <c r="J6" s="46">
        <f>'REKOD PRESTASI KELAS'!Y12</f>
        <v>0</v>
      </c>
      <c r="K6" s="46">
        <f>'REKOD PRESTASI KELAS'!AD12</f>
        <v>0</v>
      </c>
      <c r="L6" s="46">
        <f>'REKOD PRESTASI KELAS'!AJ12</f>
        <v>0</v>
      </c>
      <c r="M6" s="47">
        <f>'REKOD PRESTASI KELAS'!AO12</f>
        <v>0</v>
      </c>
      <c r="N6" s="47">
        <f>'REKOD PRESTASI KELAS'!AP12</f>
        <v>0</v>
      </c>
      <c r="O6" s="46">
        <f t="shared" si="0"/>
        <v>0</v>
      </c>
    </row>
    <row r="7" spans="1:15" x14ac:dyDescent="0.25">
      <c r="A7" s="44">
        <v>4</v>
      </c>
      <c r="B7" s="45">
        <f>'REKOD PRESTASI KELAS'!B13</f>
        <v>0</v>
      </c>
      <c r="C7" s="45">
        <f>'REKOD PRESTASI KELAS'!C13</f>
        <v>0</v>
      </c>
      <c r="D7" s="46">
        <f>'REKOD PRESTASI KELAS'!D13</f>
        <v>0</v>
      </c>
      <c r="E7" s="47">
        <f>'REKOD PRESTASI KELAS'!H13</f>
        <v>0</v>
      </c>
      <c r="F7" s="46">
        <f>'REKOD PRESTASI KELAS'!L13</f>
        <v>0</v>
      </c>
      <c r="G7" s="46">
        <f>'REKOD PRESTASI KELAS'!P13</f>
        <v>0</v>
      </c>
      <c r="H7" s="47">
        <f>'REKOD PRESTASI KELAS'!Q13</f>
        <v>0</v>
      </c>
      <c r="I7" s="47">
        <f>'REKOD PRESTASI KELAS'!R13</f>
        <v>0</v>
      </c>
      <c r="J7" s="46">
        <f>'REKOD PRESTASI KELAS'!Y13</f>
        <v>0</v>
      </c>
      <c r="K7" s="46">
        <f>'REKOD PRESTASI KELAS'!AD13</f>
        <v>0</v>
      </c>
      <c r="L7" s="46">
        <f>'REKOD PRESTASI KELAS'!AJ13</f>
        <v>0</v>
      </c>
      <c r="M7" s="47">
        <f>'REKOD PRESTASI KELAS'!AO13</f>
        <v>0</v>
      </c>
      <c r="N7" s="47">
        <f>'REKOD PRESTASI KELAS'!AP13</f>
        <v>0</v>
      </c>
      <c r="O7" s="46">
        <f t="shared" si="0"/>
        <v>0</v>
      </c>
    </row>
    <row r="8" spans="1:15" x14ac:dyDescent="0.25">
      <c r="A8" s="44">
        <v>5</v>
      </c>
      <c r="B8" s="45">
        <f>'REKOD PRESTASI KELAS'!B14</f>
        <v>0</v>
      </c>
      <c r="C8" s="45">
        <f>'REKOD PRESTASI KELAS'!C14</f>
        <v>0</v>
      </c>
      <c r="D8" s="46">
        <f>'REKOD PRESTASI KELAS'!D14</f>
        <v>0</v>
      </c>
      <c r="E8" s="47">
        <f>'REKOD PRESTASI KELAS'!H14</f>
        <v>0</v>
      </c>
      <c r="F8" s="46">
        <f>'REKOD PRESTASI KELAS'!L14</f>
        <v>0</v>
      </c>
      <c r="G8" s="46">
        <f>'REKOD PRESTASI KELAS'!P14</f>
        <v>0</v>
      </c>
      <c r="H8" s="47">
        <f>'REKOD PRESTASI KELAS'!Q14</f>
        <v>0</v>
      </c>
      <c r="I8" s="47">
        <f>'REKOD PRESTASI KELAS'!R14</f>
        <v>0</v>
      </c>
      <c r="J8" s="46">
        <f>'REKOD PRESTASI KELAS'!Y14</f>
        <v>0</v>
      </c>
      <c r="K8" s="46">
        <f>'REKOD PRESTASI KELAS'!AD14</f>
        <v>0</v>
      </c>
      <c r="L8" s="46">
        <f>'REKOD PRESTASI KELAS'!AJ14</f>
        <v>0</v>
      </c>
      <c r="M8" s="47">
        <f>'REKOD PRESTASI KELAS'!AO14</f>
        <v>0</v>
      </c>
      <c r="N8" s="47">
        <f>'REKOD PRESTASI KELAS'!AP14</f>
        <v>0</v>
      </c>
      <c r="O8" s="46">
        <f t="shared" si="0"/>
        <v>0</v>
      </c>
    </row>
    <row r="9" spans="1:15" x14ac:dyDescent="0.25">
      <c r="A9" s="44">
        <v>6</v>
      </c>
      <c r="B9" s="45">
        <f>'REKOD PRESTASI KELAS'!B15</f>
        <v>0</v>
      </c>
      <c r="C9" s="45">
        <f>'REKOD PRESTASI KELAS'!C15</f>
        <v>0</v>
      </c>
      <c r="D9" s="46">
        <f>'REKOD PRESTASI KELAS'!D15</f>
        <v>0</v>
      </c>
      <c r="E9" s="47">
        <f>'REKOD PRESTASI KELAS'!H15</f>
        <v>0</v>
      </c>
      <c r="F9" s="46">
        <f>'REKOD PRESTASI KELAS'!L15</f>
        <v>0</v>
      </c>
      <c r="G9" s="46">
        <f>'REKOD PRESTASI KELAS'!P15</f>
        <v>0</v>
      </c>
      <c r="H9" s="47">
        <f>'REKOD PRESTASI KELAS'!Q15</f>
        <v>0</v>
      </c>
      <c r="I9" s="47">
        <f>'REKOD PRESTASI KELAS'!R15</f>
        <v>0</v>
      </c>
      <c r="J9" s="46">
        <f>'REKOD PRESTASI KELAS'!Y15</f>
        <v>0</v>
      </c>
      <c r="K9" s="46">
        <f>'REKOD PRESTASI KELAS'!AD15</f>
        <v>0</v>
      </c>
      <c r="L9" s="46">
        <f>'REKOD PRESTASI KELAS'!AJ15</f>
        <v>0</v>
      </c>
      <c r="M9" s="47">
        <f>'REKOD PRESTASI KELAS'!AO15</f>
        <v>0</v>
      </c>
      <c r="N9" s="47">
        <f>'REKOD PRESTASI KELAS'!AP15</f>
        <v>0</v>
      </c>
      <c r="O9" s="46">
        <f t="shared" si="0"/>
        <v>0</v>
      </c>
    </row>
    <row r="10" spans="1:15" x14ac:dyDescent="0.25">
      <c r="A10" s="44">
        <v>7</v>
      </c>
      <c r="B10" s="45">
        <f>'REKOD PRESTASI KELAS'!B16</f>
        <v>0</v>
      </c>
      <c r="C10" s="45">
        <f>'REKOD PRESTASI KELAS'!C16</f>
        <v>0</v>
      </c>
      <c r="D10" s="46">
        <f>'REKOD PRESTASI KELAS'!D16</f>
        <v>0</v>
      </c>
      <c r="E10" s="47">
        <f>'REKOD PRESTASI KELAS'!H16</f>
        <v>0</v>
      </c>
      <c r="F10" s="46">
        <f>'REKOD PRESTASI KELAS'!L16</f>
        <v>0</v>
      </c>
      <c r="G10" s="46">
        <f>'REKOD PRESTASI KELAS'!P16</f>
        <v>0</v>
      </c>
      <c r="H10" s="47">
        <f>'REKOD PRESTASI KELAS'!Q16</f>
        <v>0</v>
      </c>
      <c r="I10" s="47">
        <f>'REKOD PRESTASI KELAS'!R16</f>
        <v>0</v>
      </c>
      <c r="J10" s="46">
        <f>'REKOD PRESTASI KELAS'!Y16</f>
        <v>0</v>
      </c>
      <c r="K10" s="46">
        <f>'REKOD PRESTASI KELAS'!AD16</f>
        <v>0</v>
      </c>
      <c r="L10" s="46">
        <f>'REKOD PRESTASI KELAS'!AJ16</f>
        <v>0</v>
      </c>
      <c r="M10" s="47">
        <f>'REKOD PRESTASI KELAS'!AO16</f>
        <v>0</v>
      </c>
      <c r="N10" s="47">
        <f>'REKOD PRESTASI KELAS'!AP16</f>
        <v>0</v>
      </c>
      <c r="O10" s="46">
        <f t="shared" si="0"/>
        <v>0</v>
      </c>
    </row>
    <row r="11" spans="1:15" x14ac:dyDescent="0.25">
      <c r="A11" s="44">
        <v>8</v>
      </c>
      <c r="B11" s="45">
        <f>'REKOD PRESTASI KELAS'!B17</f>
        <v>0</v>
      </c>
      <c r="C11" s="45">
        <f>'REKOD PRESTASI KELAS'!C17</f>
        <v>0</v>
      </c>
      <c r="D11" s="46">
        <f>'REKOD PRESTASI KELAS'!D17</f>
        <v>0</v>
      </c>
      <c r="E11" s="47">
        <f>'REKOD PRESTASI KELAS'!H17</f>
        <v>0</v>
      </c>
      <c r="F11" s="46">
        <f>'REKOD PRESTASI KELAS'!L17</f>
        <v>0</v>
      </c>
      <c r="G11" s="46">
        <f>'REKOD PRESTASI KELAS'!P17</f>
        <v>0</v>
      </c>
      <c r="H11" s="47">
        <f>'REKOD PRESTASI KELAS'!Q17</f>
        <v>0</v>
      </c>
      <c r="I11" s="47">
        <f>'REKOD PRESTASI KELAS'!R17</f>
        <v>0</v>
      </c>
      <c r="J11" s="46">
        <f>'REKOD PRESTASI KELAS'!Y17</f>
        <v>0</v>
      </c>
      <c r="K11" s="46">
        <f>'REKOD PRESTASI KELAS'!AD17</f>
        <v>0</v>
      </c>
      <c r="L11" s="46">
        <f>'REKOD PRESTASI KELAS'!AJ17</f>
        <v>0</v>
      </c>
      <c r="M11" s="47">
        <f>'REKOD PRESTASI KELAS'!AO17</f>
        <v>0</v>
      </c>
      <c r="N11" s="47">
        <f>'REKOD PRESTASI KELAS'!AP17</f>
        <v>0</v>
      </c>
      <c r="O11" s="46">
        <f t="shared" si="0"/>
        <v>0</v>
      </c>
    </row>
    <row r="12" spans="1:15" x14ac:dyDescent="0.25">
      <c r="A12" s="44">
        <v>9</v>
      </c>
      <c r="B12" s="45">
        <f>'REKOD PRESTASI KELAS'!B18</f>
        <v>0</v>
      </c>
      <c r="C12" s="45">
        <f>'REKOD PRESTASI KELAS'!C18</f>
        <v>0</v>
      </c>
      <c r="D12" s="46">
        <f>'REKOD PRESTASI KELAS'!D18</f>
        <v>0</v>
      </c>
      <c r="E12" s="47">
        <f>'REKOD PRESTASI KELAS'!H18</f>
        <v>0</v>
      </c>
      <c r="F12" s="46">
        <f>'REKOD PRESTASI KELAS'!L18</f>
        <v>0</v>
      </c>
      <c r="G12" s="46">
        <f>'REKOD PRESTASI KELAS'!P18</f>
        <v>0</v>
      </c>
      <c r="H12" s="47">
        <f>'REKOD PRESTASI KELAS'!Q18</f>
        <v>0</v>
      </c>
      <c r="I12" s="47">
        <f>'REKOD PRESTASI KELAS'!R18</f>
        <v>0</v>
      </c>
      <c r="J12" s="46">
        <f>'REKOD PRESTASI KELAS'!Y18</f>
        <v>0</v>
      </c>
      <c r="K12" s="46">
        <f>'REKOD PRESTASI KELAS'!AD18</f>
        <v>0</v>
      </c>
      <c r="L12" s="46">
        <f>'REKOD PRESTASI KELAS'!AJ18</f>
        <v>0</v>
      </c>
      <c r="M12" s="47">
        <f>'REKOD PRESTASI KELAS'!AO18</f>
        <v>0</v>
      </c>
      <c r="N12" s="47">
        <f>'REKOD PRESTASI KELAS'!AP18</f>
        <v>0</v>
      </c>
      <c r="O12" s="46">
        <f t="shared" si="0"/>
        <v>0</v>
      </c>
    </row>
    <row r="13" spans="1:15" x14ac:dyDescent="0.25">
      <c r="A13" s="44">
        <v>10</v>
      </c>
      <c r="B13" s="45">
        <f>'REKOD PRESTASI KELAS'!B19</f>
        <v>0</v>
      </c>
      <c r="C13" s="45">
        <f>'REKOD PRESTASI KELAS'!C19</f>
        <v>0</v>
      </c>
      <c r="D13" s="46">
        <f>'REKOD PRESTASI KELAS'!D19</f>
        <v>0</v>
      </c>
      <c r="E13" s="47">
        <f>'REKOD PRESTASI KELAS'!H19</f>
        <v>0</v>
      </c>
      <c r="F13" s="46">
        <f>'REKOD PRESTASI KELAS'!L19</f>
        <v>0</v>
      </c>
      <c r="G13" s="46">
        <f>'REKOD PRESTASI KELAS'!P19</f>
        <v>0</v>
      </c>
      <c r="H13" s="47">
        <f>'REKOD PRESTASI KELAS'!Q19</f>
        <v>0</v>
      </c>
      <c r="I13" s="47">
        <f>'REKOD PRESTASI KELAS'!R19</f>
        <v>0</v>
      </c>
      <c r="J13" s="46">
        <f>'REKOD PRESTASI KELAS'!Y19</f>
        <v>0</v>
      </c>
      <c r="K13" s="46">
        <f>'REKOD PRESTASI KELAS'!AD19</f>
        <v>0</v>
      </c>
      <c r="L13" s="46">
        <f>'REKOD PRESTASI KELAS'!AJ19</f>
        <v>0</v>
      </c>
      <c r="M13" s="47">
        <f>'REKOD PRESTASI KELAS'!AO19</f>
        <v>0</v>
      </c>
      <c r="N13" s="47">
        <f>'REKOD PRESTASI KELAS'!AP19</f>
        <v>0</v>
      </c>
      <c r="O13" s="46">
        <f t="shared" si="0"/>
        <v>0</v>
      </c>
    </row>
    <row r="14" spans="1:15" x14ac:dyDescent="0.25">
      <c r="A14" s="44">
        <v>11</v>
      </c>
      <c r="B14" s="45">
        <f>'REKOD PRESTASI KELAS'!B20</f>
        <v>0</v>
      </c>
      <c r="C14" s="45">
        <f>'REKOD PRESTASI KELAS'!C20</f>
        <v>0</v>
      </c>
      <c r="D14" s="46">
        <f>'REKOD PRESTASI KELAS'!D20</f>
        <v>0</v>
      </c>
      <c r="E14" s="47">
        <f>'REKOD PRESTASI KELAS'!H20</f>
        <v>0</v>
      </c>
      <c r="F14" s="46">
        <f>'REKOD PRESTASI KELAS'!L20</f>
        <v>0</v>
      </c>
      <c r="G14" s="46">
        <f>'REKOD PRESTASI KELAS'!P20</f>
        <v>0</v>
      </c>
      <c r="H14" s="47">
        <f>'REKOD PRESTASI KELAS'!Q20</f>
        <v>0</v>
      </c>
      <c r="I14" s="47">
        <f>'REKOD PRESTASI KELAS'!R20</f>
        <v>0</v>
      </c>
      <c r="J14" s="46">
        <f>'REKOD PRESTASI KELAS'!Y20</f>
        <v>0</v>
      </c>
      <c r="K14" s="46">
        <f>'REKOD PRESTASI KELAS'!AD20</f>
        <v>0</v>
      </c>
      <c r="L14" s="46">
        <f>'REKOD PRESTASI KELAS'!AJ20</f>
        <v>0</v>
      </c>
      <c r="M14" s="47">
        <f>'REKOD PRESTASI KELAS'!AO20</f>
        <v>0</v>
      </c>
      <c r="N14" s="47">
        <f>'REKOD PRESTASI KELAS'!AP20</f>
        <v>0</v>
      </c>
      <c r="O14" s="46">
        <f t="shared" si="0"/>
        <v>0</v>
      </c>
    </row>
    <row r="15" spans="1:15" x14ac:dyDescent="0.25">
      <c r="A15" s="44">
        <v>12</v>
      </c>
      <c r="B15" s="45">
        <f>'REKOD PRESTASI KELAS'!B21</f>
        <v>0</v>
      </c>
      <c r="C15" s="45">
        <f>'REKOD PRESTASI KELAS'!C21</f>
        <v>0</v>
      </c>
      <c r="D15" s="46">
        <f>'REKOD PRESTASI KELAS'!D21</f>
        <v>0</v>
      </c>
      <c r="E15" s="47">
        <f>'REKOD PRESTASI KELAS'!H21</f>
        <v>0</v>
      </c>
      <c r="F15" s="46">
        <f>'REKOD PRESTASI KELAS'!L21</f>
        <v>0</v>
      </c>
      <c r="G15" s="46">
        <f>'REKOD PRESTASI KELAS'!P21</f>
        <v>0</v>
      </c>
      <c r="H15" s="47">
        <f>'REKOD PRESTASI KELAS'!Q21</f>
        <v>0</v>
      </c>
      <c r="I15" s="47">
        <f>'REKOD PRESTASI KELAS'!R21</f>
        <v>0</v>
      </c>
      <c r="J15" s="46">
        <f>'REKOD PRESTASI KELAS'!Y21</f>
        <v>0</v>
      </c>
      <c r="K15" s="46">
        <f>'REKOD PRESTASI KELAS'!AD21</f>
        <v>0</v>
      </c>
      <c r="L15" s="46">
        <f>'REKOD PRESTASI KELAS'!AJ21</f>
        <v>0</v>
      </c>
      <c r="M15" s="47">
        <f>'REKOD PRESTASI KELAS'!AO21</f>
        <v>0</v>
      </c>
      <c r="N15" s="47">
        <f>'REKOD PRESTASI KELAS'!AP21</f>
        <v>0</v>
      </c>
      <c r="O15" s="46">
        <f t="shared" si="0"/>
        <v>0</v>
      </c>
    </row>
    <row r="16" spans="1:15" x14ac:dyDescent="0.25">
      <c r="A16" s="44">
        <v>13</v>
      </c>
      <c r="B16" s="45">
        <f>'REKOD PRESTASI KELAS'!B22</f>
        <v>0</v>
      </c>
      <c r="C16" s="45">
        <f>'REKOD PRESTASI KELAS'!C22</f>
        <v>0</v>
      </c>
      <c r="D16" s="46">
        <f>'REKOD PRESTASI KELAS'!D22</f>
        <v>0</v>
      </c>
      <c r="E16" s="47">
        <f>'REKOD PRESTASI KELAS'!H22</f>
        <v>0</v>
      </c>
      <c r="F16" s="46">
        <f>'REKOD PRESTASI KELAS'!L22</f>
        <v>0</v>
      </c>
      <c r="G16" s="46">
        <f>'REKOD PRESTASI KELAS'!P22</f>
        <v>0</v>
      </c>
      <c r="H16" s="47">
        <f>'REKOD PRESTASI KELAS'!Q22</f>
        <v>0</v>
      </c>
      <c r="I16" s="47">
        <f>'REKOD PRESTASI KELAS'!R22</f>
        <v>0</v>
      </c>
      <c r="J16" s="46">
        <f>'REKOD PRESTASI KELAS'!Y22</f>
        <v>0</v>
      </c>
      <c r="K16" s="46">
        <f>'REKOD PRESTASI KELAS'!AD22</f>
        <v>0</v>
      </c>
      <c r="L16" s="46">
        <f>'REKOD PRESTASI KELAS'!AJ22</f>
        <v>0</v>
      </c>
      <c r="M16" s="47">
        <f>'REKOD PRESTASI KELAS'!AO22</f>
        <v>0</v>
      </c>
      <c r="N16" s="47">
        <f>'REKOD PRESTASI KELAS'!AP22</f>
        <v>0</v>
      </c>
      <c r="O16" s="46">
        <f t="shared" si="0"/>
        <v>0</v>
      </c>
    </row>
    <row r="17" spans="1:15" x14ac:dyDescent="0.25">
      <c r="A17" s="44">
        <v>14</v>
      </c>
      <c r="B17" s="45">
        <f>'REKOD PRESTASI KELAS'!B23</f>
        <v>0</v>
      </c>
      <c r="C17" s="45">
        <f>'REKOD PRESTASI KELAS'!C23</f>
        <v>0</v>
      </c>
      <c r="D17" s="46">
        <f>'REKOD PRESTASI KELAS'!D23</f>
        <v>0</v>
      </c>
      <c r="E17" s="47">
        <f>'REKOD PRESTASI KELAS'!H23</f>
        <v>0</v>
      </c>
      <c r="F17" s="46">
        <f>'REKOD PRESTASI KELAS'!L23</f>
        <v>0</v>
      </c>
      <c r="G17" s="46">
        <f>'REKOD PRESTASI KELAS'!P23</f>
        <v>0</v>
      </c>
      <c r="H17" s="47">
        <f>'REKOD PRESTASI KELAS'!Q23</f>
        <v>0</v>
      </c>
      <c r="I17" s="47">
        <f>'REKOD PRESTASI KELAS'!R23</f>
        <v>0</v>
      </c>
      <c r="J17" s="46">
        <f>'REKOD PRESTASI KELAS'!Y23</f>
        <v>0</v>
      </c>
      <c r="K17" s="46">
        <f>'REKOD PRESTASI KELAS'!AD23</f>
        <v>0</v>
      </c>
      <c r="L17" s="46">
        <f>'REKOD PRESTASI KELAS'!AJ23</f>
        <v>0</v>
      </c>
      <c r="M17" s="47">
        <f>'REKOD PRESTASI KELAS'!AO23</f>
        <v>0</v>
      </c>
      <c r="N17" s="47">
        <f>'REKOD PRESTASI KELAS'!AP23</f>
        <v>0</v>
      </c>
      <c r="O17" s="46">
        <f t="shared" si="0"/>
        <v>0</v>
      </c>
    </row>
    <row r="18" spans="1:15" x14ac:dyDescent="0.25">
      <c r="A18" s="44">
        <v>15</v>
      </c>
      <c r="B18" s="45">
        <f>'REKOD PRESTASI KELAS'!B24</f>
        <v>0</v>
      </c>
      <c r="C18" s="45">
        <f>'REKOD PRESTASI KELAS'!C24</f>
        <v>0</v>
      </c>
      <c r="D18" s="46">
        <f>'REKOD PRESTASI KELAS'!D24</f>
        <v>0</v>
      </c>
      <c r="E18" s="47">
        <f>'REKOD PRESTASI KELAS'!H24</f>
        <v>0</v>
      </c>
      <c r="F18" s="46">
        <f>'REKOD PRESTASI KELAS'!L24</f>
        <v>0</v>
      </c>
      <c r="G18" s="46">
        <f>'REKOD PRESTASI KELAS'!P24</f>
        <v>0</v>
      </c>
      <c r="H18" s="47">
        <f>'REKOD PRESTASI KELAS'!Q24</f>
        <v>0</v>
      </c>
      <c r="I18" s="47">
        <f>'REKOD PRESTASI KELAS'!R24</f>
        <v>0</v>
      </c>
      <c r="J18" s="46">
        <f>'REKOD PRESTASI KELAS'!Y24</f>
        <v>0</v>
      </c>
      <c r="K18" s="46">
        <f>'REKOD PRESTASI KELAS'!AD24</f>
        <v>0</v>
      </c>
      <c r="L18" s="46">
        <f>'REKOD PRESTASI KELAS'!AJ24</f>
        <v>0</v>
      </c>
      <c r="M18" s="47">
        <f>'REKOD PRESTASI KELAS'!AO24</f>
        <v>0</v>
      </c>
      <c r="N18" s="47">
        <f>'REKOD PRESTASI KELAS'!AP24</f>
        <v>0</v>
      </c>
      <c r="O18" s="46">
        <f t="shared" si="0"/>
        <v>0</v>
      </c>
    </row>
    <row r="19" spans="1:15" x14ac:dyDescent="0.25">
      <c r="A19" s="44">
        <v>16</v>
      </c>
      <c r="B19" s="45">
        <f>'REKOD PRESTASI KELAS'!B25</f>
        <v>0</v>
      </c>
      <c r="C19" s="45">
        <f>'REKOD PRESTASI KELAS'!C25</f>
        <v>0</v>
      </c>
      <c r="D19" s="46">
        <f>'REKOD PRESTASI KELAS'!D25</f>
        <v>0</v>
      </c>
      <c r="E19" s="47">
        <f>'REKOD PRESTASI KELAS'!H25</f>
        <v>0</v>
      </c>
      <c r="F19" s="46">
        <f>'REKOD PRESTASI KELAS'!L25</f>
        <v>0</v>
      </c>
      <c r="G19" s="46">
        <f>'REKOD PRESTASI KELAS'!P25</f>
        <v>0</v>
      </c>
      <c r="H19" s="47">
        <f>'REKOD PRESTASI KELAS'!Q25</f>
        <v>0</v>
      </c>
      <c r="I19" s="47">
        <f>'REKOD PRESTASI KELAS'!R25</f>
        <v>0</v>
      </c>
      <c r="J19" s="46">
        <f>'REKOD PRESTASI KELAS'!Y25</f>
        <v>0</v>
      </c>
      <c r="K19" s="46">
        <f>'REKOD PRESTASI KELAS'!AD25</f>
        <v>0</v>
      </c>
      <c r="L19" s="46">
        <f>'REKOD PRESTASI KELAS'!AJ25</f>
        <v>0</v>
      </c>
      <c r="M19" s="47">
        <f>'REKOD PRESTASI KELAS'!AO25</f>
        <v>0</v>
      </c>
      <c r="N19" s="47">
        <f>'REKOD PRESTASI KELAS'!AP25</f>
        <v>0</v>
      </c>
      <c r="O19" s="46">
        <f t="shared" si="0"/>
        <v>0</v>
      </c>
    </row>
    <row r="20" spans="1:15" x14ac:dyDescent="0.25">
      <c r="A20" s="44">
        <v>17</v>
      </c>
      <c r="B20" s="45">
        <f>'REKOD PRESTASI KELAS'!B26</f>
        <v>0</v>
      </c>
      <c r="C20" s="45">
        <f>'REKOD PRESTASI KELAS'!C26</f>
        <v>0</v>
      </c>
      <c r="D20" s="46">
        <f>'REKOD PRESTASI KELAS'!D26</f>
        <v>0</v>
      </c>
      <c r="E20" s="47">
        <f>'REKOD PRESTASI KELAS'!H26</f>
        <v>0</v>
      </c>
      <c r="F20" s="46">
        <f>'REKOD PRESTASI KELAS'!L26</f>
        <v>0</v>
      </c>
      <c r="G20" s="46">
        <f>'REKOD PRESTASI KELAS'!P26</f>
        <v>0</v>
      </c>
      <c r="H20" s="47">
        <f>'REKOD PRESTASI KELAS'!Q26</f>
        <v>0</v>
      </c>
      <c r="I20" s="47">
        <f>'REKOD PRESTASI KELAS'!R26</f>
        <v>0</v>
      </c>
      <c r="J20" s="46">
        <f>'REKOD PRESTASI KELAS'!Y26</f>
        <v>0</v>
      </c>
      <c r="K20" s="46">
        <f>'REKOD PRESTASI KELAS'!AD26</f>
        <v>0</v>
      </c>
      <c r="L20" s="46">
        <f>'REKOD PRESTASI KELAS'!AJ26</f>
        <v>0</v>
      </c>
      <c r="M20" s="47">
        <f>'REKOD PRESTASI KELAS'!AO26</f>
        <v>0</v>
      </c>
      <c r="N20" s="47">
        <f>'REKOD PRESTASI KELAS'!AP26</f>
        <v>0</v>
      </c>
      <c r="O20" s="46">
        <f t="shared" si="0"/>
        <v>0</v>
      </c>
    </row>
    <row r="21" spans="1:15" x14ac:dyDescent="0.25">
      <c r="A21" s="44">
        <v>18</v>
      </c>
      <c r="B21" s="45">
        <f>'REKOD PRESTASI KELAS'!B27</f>
        <v>0</v>
      </c>
      <c r="C21" s="45">
        <f>'REKOD PRESTASI KELAS'!C27</f>
        <v>0</v>
      </c>
      <c r="D21" s="46">
        <f>'REKOD PRESTASI KELAS'!D27</f>
        <v>0</v>
      </c>
      <c r="E21" s="47">
        <f>'REKOD PRESTASI KELAS'!H27</f>
        <v>0</v>
      </c>
      <c r="F21" s="46">
        <f>'REKOD PRESTASI KELAS'!L27</f>
        <v>0</v>
      </c>
      <c r="G21" s="46">
        <f>'REKOD PRESTASI KELAS'!P27</f>
        <v>0</v>
      </c>
      <c r="H21" s="47">
        <f>'REKOD PRESTASI KELAS'!Q27</f>
        <v>0</v>
      </c>
      <c r="I21" s="47">
        <f>'REKOD PRESTASI KELAS'!R27</f>
        <v>0</v>
      </c>
      <c r="J21" s="46">
        <f>'REKOD PRESTASI KELAS'!Y27</f>
        <v>0</v>
      </c>
      <c r="K21" s="46">
        <f>'REKOD PRESTASI KELAS'!AD27</f>
        <v>0</v>
      </c>
      <c r="L21" s="46">
        <f>'REKOD PRESTASI KELAS'!AJ27</f>
        <v>0</v>
      </c>
      <c r="M21" s="47">
        <f>'REKOD PRESTASI KELAS'!AO27</f>
        <v>0</v>
      </c>
      <c r="N21" s="47">
        <f>'REKOD PRESTASI KELAS'!AP27</f>
        <v>0</v>
      </c>
      <c r="O21" s="46">
        <f t="shared" si="0"/>
        <v>0</v>
      </c>
    </row>
    <row r="22" spans="1:15" x14ac:dyDescent="0.25">
      <c r="A22" s="44">
        <v>19</v>
      </c>
      <c r="B22" s="45">
        <f>'REKOD PRESTASI KELAS'!B28</f>
        <v>0</v>
      </c>
      <c r="C22" s="45">
        <f>'REKOD PRESTASI KELAS'!C28</f>
        <v>0</v>
      </c>
      <c r="D22" s="46">
        <f>'REKOD PRESTASI KELAS'!D28</f>
        <v>0</v>
      </c>
      <c r="E22" s="47">
        <f>'REKOD PRESTASI KELAS'!H28</f>
        <v>0</v>
      </c>
      <c r="F22" s="46">
        <f>'REKOD PRESTASI KELAS'!L28</f>
        <v>0</v>
      </c>
      <c r="G22" s="46">
        <f>'REKOD PRESTASI KELAS'!P28</f>
        <v>0</v>
      </c>
      <c r="H22" s="47">
        <f>'REKOD PRESTASI KELAS'!Q28</f>
        <v>0</v>
      </c>
      <c r="I22" s="47">
        <f>'REKOD PRESTASI KELAS'!R28</f>
        <v>0</v>
      </c>
      <c r="J22" s="46">
        <f>'REKOD PRESTASI KELAS'!Y28</f>
        <v>0</v>
      </c>
      <c r="K22" s="46">
        <f>'REKOD PRESTASI KELAS'!AD28</f>
        <v>0</v>
      </c>
      <c r="L22" s="46">
        <f>'REKOD PRESTASI KELAS'!AJ28</f>
        <v>0</v>
      </c>
      <c r="M22" s="47">
        <f>'REKOD PRESTASI KELAS'!AO28</f>
        <v>0</v>
      </c>
      <c r="N22" s="47">
        <f>'REKOD PRESTASI KELAS'!AP28</f>
        <v>0</v>
      </c>
      <c r="O22" s="46">
        <f t="shared" si="0"/>
        <v>0</v>
      </c>
    </row>
    <row r="23" spans="1:15" x14ac:dyDescent="0.25">
      <c r="A23" s="44">
        <v>20</v>
      </c>
      <c r="B23" s="45">
        <f>'REKOD PRESTASI KELAS'!B29</f>
        <v>0</v>
      </c>
      <c r="C23" s="45">
        <f>'REKOD PRESTASI KELAS'!C29</f>
        <v>0</v>
      </c>
      <c r="D23" s="46">
        <f>'REKOD PRESTASI KELAS'!D29</f>
        <v>0</v>
      </c>
      <c r="E23" s="47">
        <f>'REKOD PRESTASI KELAS'!H29</f>
        <v>0</v>
      </c>
      <c r="F23" s="46">
        <f>'REKOD PRESTASI KELAS'!L29</f>
        <v>0</v>
      </c>
      <c r="G23" s="46">
        <f>'REKOD PRESTASI KELAS'!P29</f>
        <v>0</v>
      </c>
      <c r="H23" s="47">
        <f>'REKOD PRESTASI KELAS'!Q29</f>
        <v>0</v>
      </c>
      <c r="I23" s="47">
        <f>'REKOD PRESTASI KELAS'!R29</f>
        <v>0</v>
      </c>
      <c r="J23" s="46">
        <f>'REKOD PRESTASI KELAS'!Y29</f>
        <v>0</v>
      </c>
      <c r="K23" s="46">
        <f>'REKOD PRESTASI KELAS'!AD29</f>
        <v>0</v>
      </c>
      <c r="L23" s="46">
        <f>'REKOD PRESTASI KELAS'!AJ29</f>
        <v>0</v>
      </c>
      <c r="M23" s="47">
        <f>'REKOD PRESTASI KELAS'!AO29</f>
        <v>0</v>
      </c>
      <c r="N23" s="47">
        <f>'REKOD PRESTASI KELAS'!AP29</f>
        <v>0</v>
      </c>
      <c r="O23" s="46">
        <f t="shared" si="0"/>
        <v>0</v>
      </c>
    </row>
    <row r="24" spans="1:15" x14ac:dyDescent="0.25">
      <c r="A24" s="44">
        <v>21</v>
      </c>
      <c r="B24" s="45">
        <f>'REKOD PRESTASI KELAS'!B30</f>
        <v>0</v>
      </c>
      <c r="C24" s="45">
        <f>'REKOD PRESTASI KELAS'!C30</f>
        <v>0</v>
      </c>
      <c r="D24" s="46">
        <f>'REKOD PRESTASI KELAS'!D30</f>
        <v>0</v>
      </c>
      <c r="E24" s="47">
        <f>'REKOD PRESTASI KELAS'!H30</f>
        <v>0</v>
      </c>
      <c r="F24" s="46">
        <f>'REKOD PRESTASI KELAS'!L30</f>
        <v>0</v>
      </c>
      <c r="G24" s="46">
        <f>'REKOD PRESTASI KELAS'!P30</f>
        <v>0</v>
      </c>
      <c r="H24" s="47">
        <f>'REKOD PRESTASI KELAS'!Q30</f>
        <v>0</v>
      </c>
      <c r="I24" s="47">
        <f>'REKOD PRESTASI KELAS'!R30</f>
        <v>0</v>
      </c>
      <c r="J24" s="46">
        <f>'REKOD PRESTASI KELAS'!Y30</f>
        <v>0</v>
      </c>
      <c r="K24" s="46">
        <f>'REKOD PRESTASI KELAS'!AD30</f>
        <v>0</v>
      </c>
      <c r="L24" s="46">
        <f>'REKOD PRESTASI KELAS'!AJ30</f>
        <v>0</v>
      </c>
      <c r="M24" s="47">
        <f>'REKOD PRESTASI KELAS'!AO30</f>
        <v>0</v>
      </c>
      <c r="N24" s="47">
        <f>'REKOD PRESTASI KELAS'!AP30</f>
        <v>0</v>
      </c>
      <c r="O24" s="46">
        <f t="shared" si="0"/>
        <v>0</v>
      </c>
    </row>
    <row r="25" spans="1:15" x14ac:dyDescent="0.25">
      <c r="A25" s="44">
        <v>22</v>
      </c>
      <c r="B25" s="45">
        <f>'REKOD PRESTASI KELAS'!B31</f>
        <v>0</v>
      </c>
      <c r="C25" s="45">
        <f>'REKOD PRESTASI KELAS'!C31</f>
        <v>0</v>
      </c>
      <c r="D25" s="46">
        <f>'REKOD PRESTASI KELAS'!D31</f>
        <v>0</v>
      </c>
      <c r="E25" s="47">
        <f>'REKOD PRESTASI KELAS'!H31</f>
        <v>0</v>
      </c>
      <c r="F25" s="46">
        <f>'REKOD PRESTASI KELAS'!L31</f>
        <v>0</v>
      </c>
      <c r="G25" s="46">
        <f>'REKOD PRESTASI KELAS'!P31</f>
        <v>0</v>
      </c>
      <c r="H25" s="47">
        <f>'REKOD PRESTASI KELAS'!Q31</f>
        <v>0</v>
      </c>
      <c r="I25" s="47">
        <f>'REKOD PRESTASI KELAS'!R31</f>
        <v>0</v>
      </c>
      <c r="J25" s="46">
        <f>'REKOD PRESTASI KELAS'!Y31</f>
        <v>0</v>
      </c>
      <c r="K25" s="46">
        <f>'REKOD PRESTASI KELAS'!AD31</f>
        <v>0</v>
      </c>
      <c r="L25" s="46">
        <f>'REKOD PRESTASI KELAS'!AJ31</f>
        <v>0</v>
      </c>
      <c r="M25" s="47">
        <f>'REKOD PRESTASI KELAS'!AO31</f>
        <v>0</v>
      </c>
      <c r="N25" s="47">
        <f>'REKOD PRESTASI KELAS'!AP31</f>
        <v>0</v>
      </c>
      <c r="O25" s="46">
        <f t="shared" si="0"/>
        <v>0</v>
      </c>
    </row>
    <row r="26" spans="1:15" x14ac:dyDescent="0.25">
      <c r="A26" s="44">
        <v>23</v>
      </c>
      <c r="B26" s="45">
        <f>'REKOD PRESTASI KELAS'!B32</f>
        <v>0</v>
      </c>
      <c r="C26" s="45">
        <f>'REKOD PRESTASI KELAS'!C32</f>
        <v>0</v>
      </c>
      <c r="D26" s="46">
        <f>'REKOD PRESTASI KELAS'!D32</f>
        <v>0</v>
      </c>
      <c r="E26" s="47">
        <f>'REKOD PRESTASI KELAS'!H32</f>
        <v>0</v>
      </c>
      <c r="F26" s="46">
        <f>'REKOD PRESTASI KELAS'!L32</f>
        <v>0</v>
      </c>
      <c r="G26" s="46">
        <f>'REKOD PRESTASI KELAS'!P32</f>
        <v>0</v>
      </c>
      <c r="H26" s="47">
        <f>'REKOD PRESTASI KELAS'!Q32</f>
        <v>0</v>
      </c>
      <c r="I26" s="47">
        <f>'REKOD PRESTASI KELAS'!R32</f>
        <v>0</v>
      </c>
      <c r="J26" s="46">
        <f>'REKOD PRESTASI KELAS'!Y32</f>
        <v>0</v>
      </c>
      <c r="K26" s="46">
        <f>'REKOD PRESTASI KELAS'!AD32</f>
        <v>0</v>
      </c>
      <c r="L26" s="46">
        <f>'REKOD PRESTASI KELAS'!AJ32</f>
        <v>0</v>
      </c>
      <c r="M26" s="47">
        <f>'REKOD PRESTASI KELAS'!AO32</f>
        <v>0</v>
      </c>
      <c r="N26" s="47">
        <f>'REKOD PRESTASI KELAS'!AP32</f>
        <v>0</v>
      </c>
      <c r="O26" s="46">
        <f t="shared" si="0"/>
        <v>0</v>
      </c>
    </row>
    <row r="27" spans="1:15" x14ac:dyDescent="0.25">
      <c r="A27" s="44">
        <v>24</v>
      </c>
      <c r="B27" s="45">
        <f>'REKOD PRESTASI KELAS'!B33</f>
        <v>0</v>
      </c>
      <c r="C27" s="45">
        <f>'REKOD PRESTASI KELAS'!C33</f>
        <v>0</v>
      </c>
      <c r="D27" s="46">
        <f>'REKOD PRESTASI KELAS'!D33</f>
        <v>0</v>
      </c>
      <c r="E27" s="47">
        <f>'REKOD PRESTASI KELAS'!H33</f>
        <v>0</v>
      </c>
      <c r="F27" s="46">
        <f>'REKOD PRESTASI KELAS'!L33</f>
        <v>0</v>
      </c>
      <c r="G27" s="46">
        <f>'REKOD PRESTASI KELAS'!P33</f>
        <v>0</v>
      </c>
      <c r="H27" s="47">
        <f>'REKOD PRESTASI KELAS'!Q33</f>
        <v>0</v>
      </c>
      <c r="I27" s="47">
        <f>'REKOD PRESTASI KELAS'!R33</f>
        <v>0</v>
      </c>
      <c r="J27" s="46">
        <f>'REKOD PRESTASI KELAS'!Y33</f>
        <v>0</v>
      </c>
      <c r="K27" s="46">
        <f>'REKOD PRESTASI KELAS'!AD33</f>
        <v>0</v>
      </c>
      <c r="L27" s="46">
        <f>'REKOD PRESTASI KELAS'!AJ33</f>
        <v>0</v>
      </c>
      <c r="M27" s="47">
        <f>'REKOD PRESTASI KELAS'!AO33</f>
        <v>0</v>
      </c>
      <c r="N27" s="47">
        <f>'REKOD PRESTASI KELAS'!AP33</f>
        <v>0</v>
      </c>
      <c r="O27" s="46">
        <f t="shared" si="0"/>
        <v>0</v>
      </c>
    </row>
    <row r="28" spans="1:15" x14ac:dyDescent="0.25">
      <c r="A28" s="44">
        <v>25</v>
      </c>
      <c r="B28" s="45">
        <f>'REKOD PRESTASI KELAS'!B34</f>
        <v>0</v>
      </c>
      <c r="C28" s="45">
        <f>'REKOD PRESTASI KELAS'!C34</f>
        <v>0</v>
      </c>
      <c r="D28" s="46">
        <f>'REKOD PRESTASI KELAS'!D34</f>
        <v>0</v>
      </c>
      <c r="E28" s="47">
        <f>'REKOD PRESTASI KELAS'!H34</f>
        <v>0</v>
      </c>
      <c r="F28" s="46">
        <f>'REKOD PRESTASI KELAS'!L34</f>
        <v>0</v>
      </c>
      <c r="G28" s="46">
        <f>'REKOD PRESTASI KELAS'!P34</f>
        <v>0</v>
      </c>
      <c r="H28" s="47">
        <f>'REKOD PRESTASI KELAS'!Q34</f>
        <v>0</v>
      </c>
      <c r="I28" s="47">
        <f>'REKOD PRESTASI KELAS'!R34</f>
        <v>0</v>
      </c>
      <c r="J28" s="46">
        <f>'REKOD PRESTASI KELAS'!Y34</f>
        <v>0</v>
      </c>
      <c r="K28" s="46">
        <f>'REKOD PRESTASI KELAS'!AD34</f>
        <v>0</v>
      </c>
      <c r="L28" s="46">
        <f>'REKOD PRESTASI KELAS'!AJ34</f>
        <v>0</v>
      </c>
      <c r="M28" s="47">
        <f>'REKOD PRESTASI KELAS'!AO34</f>
        <v>0</v>
      </c>
      <c r="N28" s="47">
        <f>'REKOD PRESTASI KELAS'!AP34</f>
        <v>0</v>
      </c>
      <c r="O28" s="46">
        <f t="shared" si="0"/>
        <v>0</v>
      </c>
    </row>
    <row r="29" spans="1:15" x14ac:dyDescent="0.25">
      <c r="A29" s="44">
        <v>26</v>
      </c>
      <c r="B29" s="45">
        <f>'REKOD PRESTASI KELAS'!B35</f>
        <v>0</v>
      </c>
      <c r="C29" s="45">
        <f>'REKOD PRESTASI KELAS'!C35</f>
        <v>0</v>
      </c>
      <c r="D29" s="46">
        <f>'REKOD PRESTASI KELAS'!D35</f>
        <v>0</v>
      </c>
      <c r="E29" s="47">
        <f>'REKOD PRESTASI KELAS'!H35</f>
        <v>0</v>
      </c>
      <c r="F29" s="46">
        <f>'REKOD PRESTASI KELAS'!L35</f>
        <v>0</v>
      </c>
      <c r="G29" s="46">
        <f>'REKOD PRESTASI KELAS'!P35</f>
        <v>0</v>
      </c>
      <c r="H29" s="47">
        <f>'REKOD PRESTASI KELAS'!Q35</f>
        <v>0</v>
      </c>
      <c r="I29" s="47">
        <f>'REKOD PRESTASI KELAS'!R35</f>
        <v>0</v>
      </c>
      <c r="J29" s="46">
        <f>'REKOD PRESTASI KELAS'!Y35</f>
        <v>0</v>
      </c>
      <c r="K29" s="46">
        <f>'REKOD PRESTASI KELAS'!AD35</f>
        <v>0</v>
      </c>
      <c r="L29" s="46">
        <f>'REKOD PRESTASI KELAS'!AJ35</f>
        <v>0</v>
      </c>
      <c r="M29" s="47">
        <f>'REKOD PRESTASI KELAS'!AO35</f>
        <v>0</v>
      </c>
      <c r="N29" s="47">
        <f>'REKOD PRESTASI KELAS'!AP35</f>
        <v>0</v>
      </c>
      <c r="O29" s="46">
        <f t="shared" si="0"/>
        <v>0</v>
      </c>
    </row>
    <row r="30" spans="1:15" x14ac:dyDescent="0.25">
      <c r="A30" s="44">
        <v>27</v>
      </c>
      <c r="B30" s="45">
        <f>'REKOD PRESTASI KELAS'!B36</f>
        <v>0</v>
      </c>
      <c r="C30" s="45">
        <f>'REKOD PRESTASI KELAS'!C36</f>
        <v>0</v>
      </c>
      <c r="D30" s="46">
        <f>'REKOD PRESTASI KELAS'!D36</f>
        <v>0</v>
      </c>
      <c r="E30" s="47">
        <f>'REKOD PRESTASI KELAS'!H36</f>
        <v>0</v>
      </c>
      <c r="F30" s="46">
        <f>'REKOD PRESTASI KELAS'!L36</f>
        <v>0</v>
      </c>
      <c r="G30" s="46">
        <f>'REKOD PRESTASI KELAS'!P36</f>
        <v>0</v>
      </c>
      <c r="H30" s="47">
        <f>'REKOD PRESTASI KELAS'!Q36</f>
        <v>0</v>
      </c>
      <c r="I30" s="47">
        <f>'REKOD PRESTASI KELAS'!R36</f>
        <v>0</v>
      </c>
      <c r="J30" s="46">
        <f>'REKOD PRESTASI KELAS'!Y36</f>
        <v>0</v>
      </c>
      <c r="K30" s="46">
        <f>'REKOD PRESTASI KELAS'!AD36</f>
        <v>0</v>
      </c>
      <c r="L30" s="46">
        <f>'REKOD PRESTASI KELAS'!AJ36</f>
        <v>0</v>
      </c>
      <c r="M30" s="47">
        <f>'REKOD PRESTASI KELAS'!AO36</f>
        <v>0</v>
      </c>
      <c r="N30" s="47">
        <f>'REKOD PRESTASI KELAS'!AP36</f>
        <v>0</v>
      </c>
      <c r="O30" s="46">
        <f t="shared" si="0"/>
        <v>0</v>
      </c>
    </row>
    <row r="31" spans="1:15" x14ac:dyDescent="0.25">
      <c r="A31" s="44">
        <v>28</v>
      </c>
      <c r="B31" s="45">
        <f>'REKOD PRESTASI KELAS'!B37</f>
        <v>0</v>
      </c>
      <c r="C31" s="45">
        <f>'REKOD PRESTASI KELAS'!C37</f>
        <v>0</v>
      </c>
      <c r="D31" s="46">
        <f>'REKOD PRESTASI KELAS'!D37</f>
        <v>0</v>
      </c>
      <c r="E31" s="47">
        <f>'REKOD PRESTASI KELAS'!H37</f>
        <v>0</v>
      </c>
      <c r="F31" s="46">
        <f>'REKOD PRESTASI KELAS'!L37</f>
        <v>0</v>
      </c>
      <c r="G31" s="46">
        <f>'REKOD PRESTASI KELAS'!P37</f>
        <v>0</v>
      </c>
      <c r="H31" s="47">
        <f>'REKOD PRESTASI KELAS'!Q37</f>
        <v>0</v>
      </c>
      <c r="I31" s="47">
        <f>'REKOD PRESTASI KELAS'!R37</f>
        <v>0</v>
      </c>
      <c r="J31" s="46">
        <f>'REKOD PRESTASI KELAS'!Y37</f>
        <v>0</v>
      </c>
      <c r="K31" s="46">
        <f>'REKOD PRESTASI KELAS'!AD37</f>
        <v>0</v>
      </c>
      <c r="L31" s="46">
        <f>'REKOD PRESTASI KELAS'!AJ37</f>
        <v>0</v>
      </c>
      <c r="M31" s="47">
        <f>'REKOD PRESTASI KELAS'!AO37</f>
        <v>0</v>
      </c>
      <c r="N31" s="47">
        <f>'REKOD PRESTASI KELAS'!AP37</f>
        <v>0</v>
      </c>
      <c r="O31" s="46">
        <f t="shared" si="0"/>
        <v>0</v>
      </c>
    </row>
    <row r="32" spans="1:15" x14ac:dyDescent="0.25">
      <c r="A32" s="44">
        <v>29</v>
      </c>
      <c r="B32" s="45">
        <f>'REKOD PRESTASI KELAS'!B38</f>
        <v>0</v>
      </c>
      <c r="C32" s="45">
        <f>'REKOD PRESTASI KELAS'!C38</f>
        <v>0</v>
      </c>
      <c r="D32" s="46">
        <f>'REKOD PRESTASI KELAS'!D38</f>
        <v>0</v>
      </c>
      <c r="E32" s="47">
        <f>'REKOD PRESTASI KELAS'!H38</f>
        <v>0</v>
      </c>
      <c r="F32" s="46">
        <f>'REKOD PRESTASI KELAS'!L38</f>
        <v>0</v>
      </c>
      <c r="G32" s="46">
        <f>'REKOD PRESTASI KELAS'!P38</f>
        <v>0</v>
      </c>
      <c r="H32" s="47">
        <f>'REKOD PRESTASI KELAS'!Q38</f>
        <v>0</v>
      </c>
      <c r="I32" s="47">
        <f>'REKOD PRESTASI KELAS'!R38</f>
        <v>0</v>
      </c>
      <c r="J32" s="46">
        <f>'REKOD PRESTASI KELAS'!Y38</f>
        <v>0</v>
      </c>
      <c r="K32" s="46">
        <f>'REKOD PRESTASI KELAS'!AD38</f>
        <v>0</v>
      </c>
      <c r="L32" s="46">
        <f>'REKOD PRESTASI KELAS'!AJ38</f>
        <v>0</v>
      </c>
      <c r="M32" s="47">
        <f>'REKOD PRESTASI KELAS'!AO38</f>
        <v>0</v>
      </c>
      <c r="N32" s="47">
        <f>'REKOD PRESTASI KELAS'!AP38</f>
        <v>0</v>
      </c>
      <c r="O32" s="46">
        <f t="shared" si="0"/>
        <v>0</v>
      </c>
    </row>
    <row r="33" spans="1:15" x14ac:dyDescent="0.25">
      <c r="A33" s="44">
        <v>30</v>
      </c>
      <c r="B33" s="45">
        <f>'REKOD PRESTASI KELAS'!B39</f>
        <v>0</v>
      </c>
      <c r="C33" s="45">
        <f>'REKOD PRESTASI KELAS'!C39</f>
        <v>0</v>
      </c>
      <c r="D33" s="46">
        <f>'REKOD PRESTASI KELAS'!D39</f>
        <v>0</v>
      </c>
      <c r="E33" s="47">
        <f>'REKOD PRESTASI KELAS'!H39</f>
        <v>0</v>
      </c>
      <c r="F33" s="46">
        <f>'REKOD PRESTASI KELAS'!L39</f>
        <v>0</v>
      </c>
      <c r="G33" s="46">
        <f>'REKOD PRESTASI KELAS'!P39</f>
        <v>0</v>
      </c>
      <c r="H33" s="47">
        <f>'REKOD PRESTASI KELAS'!Q39</f>
        <v>0</v>
      </c>
      <c r="I33" s="47">
        <f>'REKOD PRESTASI KELAS'!R39</f>
        <v>0</v>
      </c>
      <c r="J33" s="46">
        <f>'REKOD PRESTASI KELAS'!Y39</f>
        <v>0</v>
      </c>
      <c r="K33" s="46">
        <f>'REKOD PRESTASI KELAS'!AD39</f>
        <v>0</v>
      </c>
      <c r="L33" s="46">
        <f>'REKOD PRESTASI KELAS'!AJ39</f>
        <v>0</v>
      </c>
      <c r="M33" s="47">
        <f>'REKOD PRESTASI KELAS'!AO39</f>
        <v>0</v>
      </c>
      <c r="N33" s="47">
        <f>'REKOD PRESTASI KELAS'!AP39</f>
        <v>0</v>
      </c>
      <c r="O33" s="46">
        <f t="shared" si="0"/>
        <v>0</v>
      </c>
    </row>
    <row r="34" spans="1:15" x14ac:dyDescent="0.25">
      <c r="A34" s="44">
        <v>31</v>
      </c>
      <c r="B34" s="45">
        <f>'REKOD PRESTASI KELAS'!B40</f>
        <v>0</v>
      </c>
      <c r="C34" s="45">
        <f>'REKOD PRESTASI KELAS'!C40</f>
        <v>0</v>
      </c>
      <c r="D34" s="46">
        <f>'REKOD PRESTASI KELAS'!D40</f>
        <v>0</v>
      </c>
      <c r="E34" s="47">
        <f>'REKOD PRESTASI KELAS'!H40</f>
        <v>0</v>
      </c>
      <c r="F34" s="46">
        <f>'REKOD PRESTASI KELAS'!L40</f>
        <v>0</v>
      </c>
      <c r="G34" s="46">
        <f>'REKOD PRESTASI KELAS'!P40</f>
        <v>0</v>
      </c>
      <c r="H34" s="47">
        <f>'REKOD PRESTASI KELAS'!Q40</f>
        <v>0</v>
      </c>
      <c r="I34" s="47">
        <f>'REKOD PRESTASI KELAS'!R40</f>
        <v>0</v>
      </c>
      <c r="J34" s="46">
        <f>'REKOD PRESTASI KELAS'!Y40</f>
        <v>0</v>
      </c>
      <c r="K34" s="46">
        <f>'REKOD PRESTASI KELAS'!AD40</f>
        <v>0</v>
      </c>
      <c r="L34" s="46">
        <f>'REKOD PRESTASI KELAS'!AJ40</f>
        <v>0</v>
      </c>
      <c r="M34" s="47">
        <f>'REKOD PRESTASI KELAS'!AO40</f>
        <v>0</v>
      </c>
      <c r="N34" s="47">
        <f>'REKOD PRESTASI KELAS'!AP40</f>
        <v>0</v>
      </c>
      <c r="O34" s="46">
        <f t="shared" si="0"/>
        <v>0</v>
      </c>
    </row>
    <row r="35" spans="1:15" x14ac:dyDescent="0.25">
      <c r="A35" s="44">
        <v>32</v>
      </c>
      <c r="B35" s="45">
        <f>'REKOD PRESTASI KELAS'!B41</f>
        <v>0</v>
      </c>
      <c r="C35" s="45">
        <f>'REKOD PRESTASI KELAS'!C41</f>
        <v>0</v>
      </c>
      <c r="D35" s="46">
        <f>'REKOD PRESTASI KELAS'!D41</f>
        <v>0</v>
      </c>
      <c r="E35" s="47">
        <f>'REKOD PRESTASI KELAS'!H41</f>
        <v>0</v>
      </c>
      <c r="F35" s="46">
        <f>'REKOD PRESTASI KELAS'!L41</f>
        <v>0</v>
      </c>
      <c r="G35" s="46">
        <f>'REKOD PRESTASI KELAS'!P41</f>
        <v>0</v>
      </c>
      <c r="H35" s="47">
        <f>'REKOD PRESTASI KELAS'!Q41</f>
        <v>0</v>
      </c>
      <c r="I35" s="47">
        <f>'REKOD PRESTASI KELAS'!R41</f>
        <v>0</v>
      </c>
      <c r="J35" s="46">
        <f>'REKOD PRESTASI KELAS'!Y41</f>
        <v>0</v>
      </c>
      <c r="K35" s="46">
        <f>'REKOD PRESTASI KELAS'!AD41</f>
        <v>0</v>
      </c>
      <c r="L35" s="46">
        <f>'REKOD PRESTASI KELAS'!AJ41</f>
        <v>0</v>
      </c>
      <c r="M35" s="47">
        <f>'REKOD PRESTASI KELAS'!AO41</f>
        <v>0</v>
      </c>
      <c r="N35" s="47">
        <f>'REKOD PRESTASI KELAS'!AP41</f>
        <v>0</v>
      </c>
      <c r="O35" s="46">
        <f t="shared" si="0"/>
        <v>0</v>
      </c>
    </row>
    <row r="36" spans="1:15" x14ac:dyDescent="0.25">
      <c r="A36" s="44">
        <v>33</v>
      </c>
      <c r="B36" s="45">
        <f>'REKOD PRESTASI KELAS'!B42</f>
        <v>0</v>
      </c>
      <c r="C36" s="45">
        <f>'REKOD PRESTASI KELAS'!C42</f>
        <v>0</v>
      </c>
      <c r="D36" s="46">
        <f>'REKOD PRESTASI KELAS'!D42</f>
        <v>0</v>
      </c>
      <c r="E36" s="47">
        <f>'REKOD PRESTASI KELAS'!H42</f>
        <v>0</v>
      </c>
      <c r="F36" s="46">
        <f>'REKOD PRESTASI KELAS'!L42</f>
        <v>0</v>
      </c>
      <c r="G36" s="46">
        <f>'REKOD PRESTASI KELAS'!P42</f>
        <v>0</v>
      </c>
      <c r="H36" s="47">
        <f>'REKOD PRESTASI KELAS'!Q42</f>
        <v>0</v>
      </c>
      <c r="I36" s="47">
        <f>'REKOD PRESTASI KELAS'!R42</f>
        <v>0</v>
      </c>
      <c r="J36" s="46">
        <f>'REKOD PRESTASI KELAS'!Y42</f>
        <v>0</v>
      </c>
      <c r="K36" s="46">
        <f>'REKOD PRESTASI KELAS'!AD42</f>
        <v>0</v>
      </c>
      <c r="L36" s="46">
        <f>'REKOD PRESTASI KELAS'!AJ42</f>
        <v>0</v>
      </c>
      <c r="M36" s="47">
        <f>'REKOD PRESTASI KELAS'!AO42</f>
        <v>0</v>
      </c>
      <c r="N36" s="47">
        <f>'REKOD PRESTASI KELAS'!AP42</f>
        <v>0</v>
      </c>
      <c r="O36" s="46">
        <f t="shared" si="0"/>
        <v>0</v>
      </c>
    </row>
    <row r="37" spans="1:15" x14ac:dyDescent="0.25">
      <c r="A37" s="44">
        <v>34</v>
      </c>
      <c r="B37" s="45">
        <f>'REKOD PRESTASI KELAS'!B43</f>
        <v>0</v>
      </c>
      <c r="C37" s="45">
        <f>'REKOD PRESTASI KELAS'!C43</f>
        <v>0</v>
      </c>
      <c r="D37" s="46">
        <f>'REKOD PRESTASI KELAS'!D43</f>
        <v>0</v>
      </c>
      <c r="E37" s="47">
        <f>'REKOD PRESTASI KELAS'!H43</f>
        <v>0</v>
      </c>
      <c r="F37" s="46">
        <f>'REKOD PRESTASI KELAS'!L43</f>
        <v>0</v>
      </c>
      <c r="G37" s="46">
        <f>'REKOD PRESTASI KELAS'!P43</f>
        <v>0</v>
      </c>
      <c r="H37" s="47">
        <f>'REKOD PRESTASI KELAS'!Q43</f>
        <v>0</v>
      </c>
      <c r="I37" s="47">
        <f>'REKOD PRESTASI KELAS'!R43</f>
        <v>0</v>
      </c>
      <c r="J37" s="46">
        <f>'REKOD PRESTASI KELAS'!Y43</f>
        <v>0</v>
      </c>
      <c r="K37" s="46">
        <f>'REKOD PRESTASI KELAS'!AD43</f>
        <v>0</v>
      </c>
      <c r="L37" s="46">
        <f>'REKOD PRESTASI KELAS'!AJ43</f>
        <v>0</v>
      </c>
      <c r="M37" s="47">
        <f>'REKOD PRESTASI KELAS'!AO43</f>
        <v>0</v>
      </c>
      <c r="N37" s="47">
        <f>'REKOD PRESTASI KELAS'!AP43</f>
        <v>0</v>
      </c>
      <c r="O37" s="46">
        <f t="shared" si="0"/>
        <v>0</v>
      </c>
    </row>
    <row r="38" spans="1:15" x14ac:dyDescent="0.25">
      <c r="A38" s="44">
        <v>35</v>
      </c>
      <c r="B38" s="45">
        <f>'REKOD PRESTASI KELAS'!B44</f>
        <v>0</v>
      </c>
      <c r="C38" s="45">
        <f>'REKOD PRESTASI KELAS'!C44</f>
        <v>0</v>
      </c>
      <c r="D38" s="46">
        <f>'REKOD PRESTASI KELAS'!D44</f>
        <v>0</v>
      </c>
      <c r="E38" s="47">
        <f>'REKOD PRESTASI KELAS'!H44</f>
        <v>0</v>
      </c>
      <c r="F38" s="46">
        <f>'REKOD PRESTASI KELAS'!L44</f>
        <v>0</v>
      </c>
      <c r="G38" s="46">
        <f>'REKOD PRESTASI KELAS'!P44</f>
        <v>0</v>
      </c>
      <c r="H38" s="47">
        <f>'REKOD PRESTASI KELAS'!Q44</f>
        <v>0</v>
      </c>
      <c r="I38" s="47">
        <f>'REKOD PRESTASI KELAS'!R44</f>
        <v>0</v>
      </c>
      <c r="J38" s="46">
        <f>'REKOD PRESTASI KELAS'!Y44</f>
        <v>0</v>
      </c>
      <c r="K38" s="46">
        <f>'REKOD PRESTASI KELAS'!AD44</f>
        <v>0</v>
      </c>
      <c r="L38" s="46">
        <f>'REKOD PRESTASI KELAS'!AJ44</f>
        <v>0</v>
      </c>
      <c r="M38" s="47">
        <f>'REKOD PRESTASI KELAS'!AO44</f>
        <v>0</v>
      </c>
      <c r="N38" s="47">
        <f>'REKOD PRESTASI KELAS'!AP44</f>
        <v>0</v>
      </c>
      <c r="O38" s="46">
        <f t="shared" si="0"/>
        <v>0</v>
      </c>
    </row>
    <row r="39" spans="1:15" x14ac:dyDescent="0.25">
      <c r="A39" s="44">
        <v>36</v>
      </c>
      <c r="B39" s="45">
        <f>'REKOD PRESTASI KELAS'!B45</f>
        <v>0</v>
      </c>
      <c r="C39" s="45">
        <f>'REKOD PRESTASI KELAS'!C45</f>
        <v>0</v>
      </c>
      <c r="D39" s="46">
        <f>'REKOD PRESTASI KELAS'!D45</f>
        <v>0</v>
      </c>
      <c r="E39" s="47">
        <f>'REKOD PRESTASI KELAS'!H45</f>
        <v>0</v>
      </c>
      <c r="F39" s="46">
        <f>'REKOD PRESTASI KELAS'!L45</f>
        <v>0</v>
      </c>
      <c r="G39" s="46">
        <f>'REKOD PRESTASI KELAS'!P45</f>
        <v>0</v>
      </c>
      <c r="H39" s="47">
        <f>'REKOD PRESTASI KELAS'!Q45</f>
        <v>0</v>
      </c>
      <c r="I39" s="47">
        <f>'REKOD PRESTASI KELAS'!R45</f>
        <v>0</v>
      </c>
      <c r="J39" s="46">
        <f>'REKOD PRESTASI KELAS'!Y45</f>
        <v>0</v>
      </c>
      <c r="K39" s="46">
        <f>'REKOD PRESTASI KELAS'!AD45</f>
        <v>0</v>
      </c>
      <c r="L39" s="46">
        <f>'REKOD PRESTASI KELAS'!AJ45</f>
        <v>0</v>
      </c>
      <c r="M39" s="47">
        <f>'REKOD PRESTASI KELAS'!AO45</f>
        <v>0</v>
      </c>
      <c r="N39" s="47">
        <f>'REKOD PRESTASI KELAS'!AP45</f>
        <v>0</v>
      </c>
      <c r="O39" s="46">
        <f t="shared" si="0"/>
        <v>0</v>
      </c>
    </row>
    <row r="40" spans="1:15" x14ac:dyDescent="0.25">
      <c r="A40" s="44">
        <v>37</v>
      </c>
      <c r="B40" s="45">
        <f>'REKOD PRESTASI KELAS'!B46</f>
        <v>0</v>
      </c>
      <c r="C40" s="45">
        <f>'REKOD PRESTASI KELAS'!C46</f>
        <v>0</v>
      </c>
      <c r="D40" s="46">
        <f>'REKOD PRESTASI KELAS'!D46</f>
        <v>0</v>
      </c>
      <c r="E40" s="47">
        <f>'REKOD PRESTASI KELAS'!H46</f>
        <v>0</v>
      </c>
      <c r="F40" s="46">
        <f>'REKOD PRESTASI KELAS'!L46</f>
        <v>0</v>
      </c>
      <c r="G40" s="46">
        <f>'REKOD PRESTASI KELAS'!P46</f>
        <v>0</v>
      </c>
      <c r="H40" s="47">
        <f>'REKOD PRESTASI KELAS'!Q46</f>
        <v>0</v>
      </c>
      <c r="I40" s="47">
        <f>'REKOD PRESTASI KELAS'!R46</f>
        <v>0</v>
      </c>
      <c r="J40" s="46">
        <f>'REKOD PRESTASI KELAS'!Y46</f>
        <v>0</v>
      </c>
      <c r="K40" s="46">
        <f>'REKOD PRESTASI KELAS'!AD46</f>
        <v>0</v>
      </c>
      <c r="L40" s="46">
        <f>'REKOD PRESTASI KELAS'!AJ46</f>
        <v>0</v>
      </c>
      <c r="M40" s="47">
        <f>'REKOD PRESTASI KELAS'!AO46</f>
        <v>0</v>
      </c>
      <c r="N40" s="47">
        <f>'REKOD PRESTASI KELAS'!AP46</f>
        <v>0</v>
      </c>
      <c r="O40" s="46">
        <f t="shared" si="0"/>
        <v>0</v>
      </c>
    </row>
    <row r="41" spans="1:15" x14ac:dyDescent="0.25">
      <c r="A41" s="44">
        <v>38</v>
      </c>
      <c r="B41" s="45">
        <f>'REKOD PRESTASI KELAS'!B47</f>
        <v>0</v>
      </c>
      <c r="C41" s="45">
        <f>'REKOD PRESTASI KELAS'!C47</f>
        <v>0</v>
      </c>
      <c r="D41" s="46">
        <f>'REKOD PRESTASI KELAS'!D47</f>
        <v>0</v>
      </c>
      <c r="E41" s="47">
        <f>'REKOD PRESTASI KELAS'!H47</f>
        <v>0</v>
      </c>
      <c r="F41" s="46">
        <f>'REKOD PRESTASI KELAS'!L47</f>
        <v>0</v>
      </c>
      <c r="G41" s="46">
        <f>'REKOD PRESTASI KELAS'!P47</f>
        <v>0</v>
      </c>
      <c r="H41" s="47">
        <f>'REKOD PRESTASI KELAS'!Q47</f>
        <v>0</v>
      </c>
      <c r="I41" s="47">
        <f>'REKOD PRESTASI KELAS'!R47</f>
        <v>0</v>
      </c>
      <c r="J41" s="46">
        <f>'REKOD PRESTASI KELAS'!Y47</f>
        <v>0</v>
      </c>
      <c r="K41" s="46">
        <f>'REKOD PRESTASI KELAS'!AD47</f>
        <v>0</v>
      </c>
      <c r="L41" s="46">
        <f>'REKOD PRESTASI KELAS'!AJ47</f>
        <v>0</v>
      </c>
      <c r="M41" s="47">
        <f>'REKOD PRESTASI KELAS'!AO47</f>
        <v>0</v>
      </c>
      <c r="N41" s="47">
        <f>'REKOD PRESTASI KELAS'!AP47</f>
        <v>0</v>
      </c>
      <c r="O41" s="46">
        <f t="shared" si="0"/>
        <v>0</v>
      </c>
    </row>
    <row r="42" spans="1:15" x14ac:dyDescent="0.25">
      <c r="A42" s="44">
        <v>39</v>
      </c>
      <c r="B42" s="45">
        <f>'REKOD PRESTASI KELAS'!B48</f>
        <v>0</v>
      </c>
      <c r="C42" s="45">
        <f>'REKOD PRESTASI KELAS'!C48</f>
        <v>0</v>
      </c>
      <c r="D42" s="46">
        <f>'REKOD PRESTASI KELAS'!D48</f>
        <v>0</v>
      </c>
      <c r="E42" s="47">
        <f>'REKOD PRESTASI KELAS'!H48</f>
        <v>0</v>
      </c>
      <c r="F42" s="46">
        <f>'REKOD PRESTASI KELAS'!L48</f>
        <v>0</v>
      </c>
      <c r="G42" s="46">
        <f>'REKOD PRESTASI KELAS'!P48</f>
        <v>0</v>
      </c>
      <c r="H42" s="47">
        <f>'REKOD PRESTASI KELAS'!Q48</f>
        <v>0</v>
      </c>
      <c r="I42" s="47">
        <f>'REKOD PRESTASI KELAS'!R48</f>
        <v>0</v>
      </c>
      <c r="J42" s="46">
        <f>'REKOD PRESTASI KELAS'!Y48</f>
        <v>0</v>
      </c>
      <c r="K42" s="46">
        <f>'REKOD PRESTASI KELAS'!AD48</f>
        <v>0</v>
      </c>
      <c r="L42" s="46">
        <f>'REKOD PRESTASI KELAS'!AJ48</f>
        <v>0</v>
      </c>
      <c r="M42" s="47">
        <f>'REKOD PRESTASI KELAS'!AO48</f>
        <v>0</v>
      </c>
      <c r="N42" s="47">
        <f>'REKOD PRESTASI KELAS'!AP48</f>
        <v>0</v>
      </c>
      <c r="O42" s="46">
        <f t="shared" si="0"/>
        <v>0</v>
      </c>
    </row>
    <row r="43" spans="1:15" x14ac:dyDescent="0.25">
      <c r="A43" s="44">
        <v>40</v>
      </c>
      <c r="B43" s="45">
        <f>'REKOD PRESTASI KELAS'!B49</f>
        <v>0</v>
      </c>
      <c r="C43" s="45">
        <f>'REKOD PRESTASI KELAS'!C49</f>
        <v>0</v>
      </c>
      <c r="D43" s="46">
        <f>'REKOD PRESTASI KELAS'!D49</f>
        <v>0</v>
      </c>
      <c r="E43" s="47">
        <f>'REKOD PRESTASI KELAS'!H49</f>
        <v>0</v>
      </c>
      <c r="F43" s="46">
        <f>'REKOD PRESTASI KELAS'!L49</f>
        <v>0</v>
      </c>
      <c r="G43" s="46">
        <f>'REKOD PRESTASI KELAS'!P49</f>
        <v>0</v>
      </c>
      <c r="H43" s="47">
        <f>'REKOD PRESTASI KELAS'!Q49</f>
        <v>0</v>
      </c>
      <c r="I43" s="47">
        <f>'REKOD PRESTASI KELAS'!R49</f>
        <v>0</v>
      </c>
      <c r="J43" s="46">
        <f>'REKOD PRESTASI KELAS'!Y49</f>
        <v>0</v>
      </c>
      <c r="K43" s="46">
        <f>'REKOD PRESTASI KELAS'!AD49</f>
        <v>0</v>
      </c>
      <c r="L43" s="46">
        <f>'REKOD PRESTASI KELAS'!AJ49</f>
        <v>0</v>
      </c>
      <c r="M43" s="47">
        <f>'REKOD PRESTASI KELAS'!AO49</f>
        <v>0</v>
      </c>
      <c r="N43" s="47">
        <f>'REKOD PRESTASI KELAS'!AP49</f>
        <v>0</v>
      </c>
      <c r="O43" s="46">
        <f t="shared" si="0"/>
        <v>0</v>
      </c>
    </row>
    <row r="44" spans="1:15" x14ac:dyDescent="0.25">
      <c r="A44" s="44">
        <v>41</v>
      </c>
      <c r="B44" s="45">
        <f>'REKOD PRESTASI KELAS'!B50</f>
        <v>0</v>
      </c>
      <c r="C44" s="45">
        <f>'REKOD PRESTASI KELAS'!C50</f>
        <v>0</v>
      </c>
      <c r="D44" s="46">
        <f>'REKOD PRESTASI KELAS'!D50</f>
        <v>0</v>
      </c>
      <c r="E44" s="47">
        <f>'REKOD PRESTASI KELAS'!H50</f>
        <v>0</v>
      </c>
      <c r="F44" s="46">
        <f>'REKOD PRESTASI KELAS'!L50</f>
        <v>0</v>
      </c>
      <c r="G44" s="46">
        <f>'REKOD PRESTASI KELAS'!P50</f>
        <v>0</v>
      </c>
      <c r="H44" s="47">
        <f>'REKOD PRESTASI KELAS'!Q50</f>
        <v>0</v>
      </c>
      <c r="I44" s="47">
        <f>'REKOD PRESTASI KELAS'!R50</f>
        <v>0</v>
      </c>
      <c r="J44" s="46">
        <f>'REKOD PRESTASI KELAS'!Y50</f>
        <v>0</v>
      </c>
      <c r="K44" s="46">
        <f>'REKOD PRESTASI KELAS'!AD50</f>
        <v>0</v>
      </c>
      <c r="L44" s="46">
        <f>'REKOD PRESTASI KELAS'!AJ50</f>
        <v>0</v>
      </c>
      <c r="M44" s="47">
        <f>'REKOD PRESTASI KELAS'!AO50</f>
        <v>0</v>
      </c>
      <c r="N44" s="47">
        <f>'REKOD PRESTASI KELAS'!AP50</f>
        <v>0</v>
      </c>
      <c r="O44" s="46">
        <f t="shared" si="0"/>
        <v>0</v>
      </c>
    </row>
    <row r="45" spans="1:15" x14ac:dyDescent="0.25">
      <c r="A45" s="44">
        <v>42</v>
      </c>
      <c r="B45" s="45">
        <f>'REKOD PRESTASI KELAS'!B51</f>
        <v>0</v>
      </c>
      <c r="C45" s="45">
        <f>'REKOD PRESTASI KELAS'!C51</f>
        <v>0</v>
      </c>
      <c r="D45" s="46">
        <f>'REKOD PRESTASI KELAS'!D51</f>
        <v>0</v>
      </c>
      <c r="E45" s="47">
        <f>'REKOD PRESTASI KELAS'!H51</f>
        <v>0</v>
      </c>
      <c r="F45" s="46">
        <f>'REKOD PRESTASI KELAS'!L51</f>
        <v>0</v>
      </c>
      <c r="G45" s="46">
        <f>'REKOD PRESTASI KELAS'!P51</f>
        <v>0</v>
      </c>
      <c r="H45" s="47">
        <f>'REKOD PRESTASI KELAS'!Q51</f>
        <v>0</v>
      </c>
      <c r="I45" s="47">
        <f>'REKOD PRESTASI KELAS'!R51</f>
        <v>0</v>
      </c>
      <c r="J45" s="46">
        <f>'REKOD PRESTASI KELAS'!Y51</f>
        <v>0</v>
      </c>
      <c r="K45" s="46">
        <f>'REKOD PRESTASI KELAS'!AD51</f>
        <v>0</v>
      </c>
      <c r="L45" s="46">
        <f>'REKOD PRESTASI KELAS'!AJ51</f>
        <v>0</v>
      </c>
      <c r="M45" s="47">
        <f>'REKOD PRESTASI KELAS'!AO51</f>
        <v>0</v>
      </c>
      <c r="N45" s="47">
        <f>'REKOD PRESTASI KELAS'!AP51</f>
        <v>0</v>
      </c>
      <c r="O45" s="46">
        <f t="shared" si="0"/>
        <v>0</v>
      </c>
    </row>
    <row r="46" spans="1:15" x14ac:dyDescent="0.25">
      <c r="A46" s="44">
        <v>43</v>
      </c>
      <c r="B46" s="45">
        <f>'REKOD PRESTASI KELAS'!B52</f>
        <v>0</v>
      </c>
      <c r="C46" s="45">
        <f>'REKOD PRESTASI KELAS'!C52</f>
        <v>0</v>
      </c>
      <c r="D46" s="46">
        <f>'REKOD PRESTASI KELAS'!D52</f>
        <v>0</v>
      </c>
      <c r="E46" s="47">
        <f>'REKOD PRESTASI KELAS'!H52</f>
        <v>0</v>
      </c>
      <c r="F46" s="46">
        <f>'REKOD PRESTASI KELAS'!L52</f>
        <v>0</v>
      </c>
      <c r="G46" s="46">
        <f>'REKOD PRESTASI KELAS'!P52</f>
        <v>0</v>
      </c>
      <c r="H46" s="47">
        <f>'REKOD PRESTASI KELAS'!Q52</f>
        <v>0</v>
      </c>
      <c r="I46" s="47">
        <f>'REKOD PRESTASI KELAS'!R52</f>
        <v>0</v>
      </c>
      <c r="J46" s="46">
        <f>'REKOD PRESTASI KELAS'!Y52</f>
        <v>0</v>
      </c>
      <c r="K46" s="46">
        <f>'REKOD PRESTASI KELAS'!AD52</f>
        <v>0</v>
      </c>
      <c r="L46" s="46">
        <f>'REKOD PRESTASI KELAS'!AJ52</f>
        <v>0</v>
      </c>
      <c r="M46" s="47">
        <f>'REKOD PRESTASI KELAS'!AO52</f>
        <v>0</v>
      </c>
      <c r="N46" s="47">
        <f>'REKOD PRESTASI KELAS'!AP52</f>
        <v>0</v>
      </c>
      <c r="O46" s="46">
        <f t="shared" si="0"/>
        <v>0</v>
      </c>
    </row>
    <row r="47" spans="1:15" x14ac:dyDescent="0.25">
      <c r="A47" s="44">
        <v>44</v>
      </c>
      <c r="B47" s="45">
        <f>'REKOD PRESTASI KELAS'!B53</f>
        <v>0</v>
      </c>
      <c r="C47" s="45">
        <f>'REKOD PRESTASI KELAS'!C53</f>
        <v>0</v>
      </c>
      <c r="D47" s="46">
        <f>'REKOD PRESTASI KELAS'!D53</f>
        <v>0</v>
      </c>
      <c r="E47" s="47">
        <f>'REKOD PRESTASI KELAS'!H53</f>
        <v>0</v>
      </c>
      <c r="F47" s="46">
        <f>'REKOD PRESTASI KELAS'!L53</f>
        <v>0</v>
      </c>
      <c r="G47" s="46">
        <f>'REKOD PRESTASI KELAS'!P53</f>
        <v>0</v>
      </c>
      <c r="H47" s="47">
        <f>'REKOD PRESTASI KELAS'!Q53</f>
        <v>0</v>
      </c>
      <c r="I47" s="47">
        <f>'REKOD PRESTASI KELAS'!R53</f>
        <v>0</v>
      </c>
      <c r="J47" s="46">
        <f>'REKOD PRESTASI KELAS'!Y53</f>
        <v>0</v>
      </c>
      <c r="K47" s="46">
        <f>'REKOD PRESTASI KELAS'!AD53</f>
        <v>0</v>
      </c>
      <c r="L47" s="46">
        <f>'REKOD PRESTASI KELAS'!AJ53</f>
        <v>0</v>
      </c>
      <c r="M47" s="47">
        <f>'REKOD PRESTASI KELAS'!AO53</f>
        <v>0</v>
      </c>
      <c r="N47" s="47">
        <f>'REKOD PRESTASI KELAS'!AP53</f>
        <v>0</v>
      </c>
      <c r="O47" s="46">
        <f t="shared" si="0"/>
        <v>0</v>
      </c>
    </row>
    <row r="48" spans="1:15" x14ac:dyDescent="0.25">
      <c r="A48" s="44">
        <v>45</v>
      </c>
      <c r="B48" s="45">
        <f>'REKOD PRESTASI KELAS'!B54</f>
        <v>0</v>
      </c>
      <c r="C48" s="45">
        <f>'REKOD PRESTASI KELAS'!C54</f>
        <v>0</v>
      </c>
      <c r="D48" s="46">
        <f>'REKOD PRESTASI KELAS'!D54</f>
        <v>0</v>
      </c>
      <c r="E48" s="47">
        <f>'REKOD PRESTASI KELAS'!H54</f>
        <v>0</v>
      </c>
      <c r="F48" s="46">
        <f>'REKOD PRESTASI KELAS'!L54</f>
        <v>0</v>
      </c>
      <c r="G48" s="46">
        <f>'REKOD PRESTASI KELAS'!P54</f>
        <v>0</v>
      </c>
      <c r="H48" s="47">
        <f>'REKOD PRESTASI KELAS'!Q54</f>
        <v>0</v>
      </c>
      <c r="I48" s="47">
        <f>'REKOD PRESTASI KELAS'!R54</f>
        <v>0</v>
      </c>
      <c r="J48" s="46">
        <f>'REKOD PRESTASI KELAS'!Y54</f>
        <v>0</v>
      </c>
      <c r="K48" s="46">
        <f>'REKOD PRESTASI KELAS'!AD54</f>
        <v>0</v>
      </c>
      <c r="L48" s="46">
        <f>'REKOD PRESTASI KELAS'!AJ54</f>
        <v>0</v>
      </c>
      <c r="M48" s="47">
        <f>'REKOD PRESTASI KELAS'!AO54</f>
        <v>0</v>
      </c>
      <c r="N48" s="47">
        <f>'REKOD PRESTASI KELAS'!AP54</f>
        <v>0</v>
      </c>
      <c r="O48" s="46">
        <f t="shared" si="0"/>
        <v>0</v>
      </c>
    </row>
    <row r="49" spans="1:15" x14ac:dyDescent="0.25">
      <c r="A49" s="44">
        <v>46</v>
      </c>
      <c r="B49" s="45">
        <f>'REKOD PRESTASI KELAS'!B55</f>
        <v>0</v>
      </c>
      <c r="C49" s="45">
        <f>'REKOD PRESTASI KELAS'!C55</f>
        <v>0</v>
      </c>
      <c r="D49" s="46">
        <f>'REKOD PRESTASI KELAS'!D55</f>
        <v>0</v>
      </c>
      <c r="E49" s="47">
        <f>'REKOD PRESTASI KELAS'!H55</f>
        <v>0</v>
      </c>
      <c r="F49" s="46">
        <f>'REKOD PRESTASI KELAS'!L55</f>
        <v>0</v>
      </c>
      <c r="G49" s="46">
        <f>'REKOD PRESTASI KELAS'!P55</f>
        <v>0</v>
      </c>
      <c r="H49" s="47">
        <f>'REKOD PRESTASI KELAS'!Q55</f>
        <v>0</v>
      </c>
      <c r="I49" s="47">
        <f>'REKOD PRESTASI KELAS'!R55</f>
        <v>0</v>
      </c>
      <c r="J49" s="46">
        <f>'REKOD PRESTASI KELAS'!Y55</f>
        <v>0</v>
      </c>
      <c r="K49" s="46">
        <f>'REKOD PRESTASI KELAS'!AD55</f>
        <v>0</v>
      </c>
      <c r="L49" s="46">
        <f>'REKOD PRESTASI KELAS'!AJ55</f>
        <v>0</v>
      </c>
      <c r="M49" s="47">
        <f>'REKOD PRESTASI KELAS'!AO55</f>
        <v>0</v>
      </c>
      <c r="N49" s="47">
        <f>'REKOD PRESTASI KELAS'!AP55</f>
        <v>0</v>
      </c>
      <c r="O49" s="46">
        <f t="shared" si="0"/>
        <v>0</v>
      </c>
    </row>
    <row r="50" spans="1:15" x14ac:dyDescent="0.25">
      <c r="A50" s="44">
        <v>47</v>
      </c>
      <c r="B50" s="45">
        <f>'REKOD PRESTASI KELAS'!B56</f>
        <v>0</v>
      </c>
      <c r="C50" s="45">
        <f>'REKOD PRESTASI KELAS'!C56</f>
        <v>0</v>
      </c>
      <c r="D50" s="46">
        <f>'REKOD PRESTASI KELAS'!D56</f>
        <v>0</v>
      </c>
      <c r="E50" s="47">
        <f>'REKOD PRESTASI KELAS'!H56</f>
        <v>0</v>
      </c>
      <c r="F50" s="46">
        <f>'REKOD PRESTASI KELAS'!L56</f>
        <v>0</v>
      </c>
      <c r="G50" s="46">
        <f>'REKOD PRESTASI KELAS'!P56</f>
        <v>0</v>
      </c>
      <c r="H50" s="47">
        <f>'REKOD PRESTASI KELAS'!Q56</f>
        <v>0</v>
      </c>
      <c r="I50" s="47">
        <f>'REKOD PRESTASI KELAS'!R56</f>
        <v>0</v>
      </c>
      <c r="J50" s="46">
        <f>'REKOD PRESTASI KELAS'!Y56</f>
        <v>0</v>
      </c>
      <c r="K50" s="46">
        <f>'REKOD PRESTASI KELAS'!AD56</f>
        <v>0</v>
      </c>
      <c r="L50" s="46">
        <f>'REKOD PRESTASI KELAS'!AJ56</f>
        <v>0</v>
      </c>
      <c r="M50" s="47">
        <f>'REKOD PRESTASI KELAS'!AO56</f>
        <v>0</v>
      </c>
      <c r="N50" s="47">
        <f>'REKOD PRESTASI KELAS'!AP56</f>
        <v>0</v>
      </c>
      <c r="O50" s="46">
        <f t="shared" si="0"/>
        <v>0</v>
      </c>
    </row>
    <row r="51" spans="1:15" x14ac:dyDescent="0.25">
      <c r="A51" s="44">
        <v>48</v>
      </c>
      <c r="B51" s="45">
        <f>'REKOD PRESTASI KELAS'!B57</f>
        <v>0</v>
      </c>
      <c r="C51" s="45">
        <f>'REKOD PRESTASI KELAS'!C57</f>
        <v>0</v>
      </c>
      <c r="D51" s="46">
        <f>'REKOD PRESTASI KELAS'!D57</f>
        <v>0</v>
      </c>
      <c r="E51" s="47">
        <f>'REKOD PRESTASI KELAS'!H57</f>
        <v>0</v>
      </c>
      <c r="F51" s="46">
        <f>'REKOD PRESTASI KELAS'!L57</f>
        <v>0</v>
      </c>
      <c r="G51" s="46">
        <f>'REKOD PRESTASI KELAS'!P57</f>
        <v>0</v>
      </c>
      <c r="H51" s="47">
        <f>'REKOD PRESTASI KELAS'!Q57</f>
        <v>0</v>
      </c>
      <c r="I51" s="47">
        <f>'REKOD PRESTASI KELAS'!R57</f>
        <v>0</v>
      </c>
      <c r="J51" s="46">
        <f>'REKOD PRESTASI KELAS'!Y57</f>
        <v>0</v>
      </c>
      <c r="K51" s="46">
        <f>'REKOD PRESTASI KELAS'!AD57</f>
        <v>0</v>
      </c>
      <c r="L51" s="46">
        <f>'REKOD PRESTASI KELAS'!AJ57</f>
        <v>0</v>
      </c>
      <c r="M51" s="47">
        <f>'REKOD PRESTASI KELAS'!AO57</f>
        <v>0</v>
      </c>
      <c r="N51" s="47">
        <f>'REKOD PRESTASI KELAS'!AP57</f>
        <v>0</v>
      </c>
      <c r="O51" s="46">
        <f t="shared" si="0"/>
        <v>0</v>
      </c>
    </row>
    <row r="52" spans="1:15" x14ac:dyDescent="0.25">
      <c r="A52" s="44">
        <v>49</v>
      </c>
      <c r="B52" s="45">
        <f>'REKOD PRESTASI KELAS'!B58</f>
        <v>0</v>
      </c>
      <c r="C52" s="45">
        <f>'REKOD PRESTASI KELAS'!C58</f>
        <v>0</v>
      </c>
      <c r="D52" s="46">
        <f>'REKOD PRESTASI KELAS'!D58</f>
        <v>0</v>
      </c>
      <c r="E52" s="47">
        <f>'REKOD PRESTASI KELAS'!H58</f>
        <v>0</v>
      </c>
      <c r="F52" s="46">
        <f>'REKOD PRESTASI KELAS'!L58</f>
        <v>0</v>
      </c>
      <c r="G52" s="46">
        <f>'REKOD PRESTASI KELAS'!P58</f>
        <v>0</v>
      </c>
      <c r="H52" s="47">
        <f>'REKOD PRESTASI KELAS'!Q58</f>
        <v>0</v>
      </c>
      <c r="I52" s="47">
        <f>'REKOD PRESTASI KELAS'!R58</f>
        <v>0</v>
      </c>
      <c r="J52" s="46">
        <f>'REKOD PRESTASI KELAS'!Y58</f>
        <v>0</v>
      </c>
      <c r="K52" s="46">
        <f>'REKOD PRESTASI KELAS'!AD58</f>
        <v>0</v>
      </c>
      <c r="L52" s="46">
        <f>'REKOD PRESTASI KELAS'!AJ58</f>
        <v>0</v>
      </c>
      <c r="M52" s="47">
        <f>'REKOD PRESTASI KELAS'!AO58</f>
        <v>0</v>
      </c>
      <c r="N52" s="47">
        <f>'REKOD PRESTASI KELAS'!AP58</f>
        <v>0</v>
      </c>
      <c r="O52" s="46">
        <f t="shared" si="0"/>
        <v>0</v>
      </c>
    </row>
    <row r="53" spans="1:15" x14ac:dyDescent="0.25">
      <c r="A53" s="44">
        <v>50</v>
      </c>
      <c r="B53" s="45">
        <f>'REKOD PRESTASI KELAS'!B59</f>
        <v>0</v>
      </c>
      <c r="C53" s="45">
        <f>'REKOD PRESTASI KELAS'!C59</f>
        <v>0</v>
      </c>
      <c r="D53" s="46">
        <f>'REKOD PRESTASI KELAS'!D59</f>
        <v>0</v>
      </c>
      <c r="E53" s="47">
        <f>'REKOD PRESTASI KELAS'!H59</f>
        <v>0</v>
      </c>
      <c r="F53" s="46">
        <f>'REKOD PRESTASI KELAS'!L59</f>
        <v>0</v>
      </c>
      <c r="G53" s="46">
        <f>'REKOD PRESTASI KELAS'!P59</f>
        <v>0</v>
      </c>
      <c r="H53" s="47">
        <f>'REKOD PRESTASI KELAS'!Q59</f>
        <v>0</v>
      </c>
      <c r="I53" s="47">
        <f>'REKOD PRESTASI KELAS'!R59</f>
        <v>0</v>
      </c>
      <c r="J53" s="46">
        <f>'REKOD PRESTASI KELAS'!Y59</f>
        <v>0</v>
      </c>
      <c r="K53" s="46">
        <f>'REKOD PRESTASI KELAS'!AD59</f>
        <v>0</v>
      </c>
      <c r="L53" s="46">
        <f>'REKOD PRESTASI KELAS'!AJ59</f>
        <v>0</v>
      </c>
      <c r="M53" s="47">
        <f>'REKOD PRESTASI KELAS'!AO59</f>
        <v>0</v>
      </c>
      <c r="N53" s="47">
        <f>'REKOD PRESTASI KELAS'!AP59</f>
        <v>0</v>
      </c>
      <c r="O53" s="46">
        <f t="shared" si="0"/>
        <v>0</v>
      </c>
    </row>
  </sheetData>
  <sheetProtection password="9BB8" sheet="1" objects="1" scenarios="1"/>
  <mergeCells count="15">
    <mergeCell ref="F2:F3"/>
    <mergeCell ref="A2:A3"/>
    <mergeCell ref="B2:B3"/>
    <mergeCell ref="C2:C3"/>
    <mergeCell ref="D2:D3"/>
    <mergeCell ref="E2:E3"/>
    <mergeCell ref="M2:M3"/>
    <mergeCell ref="N2:N3"/>
    <mergeCell ref="O2:O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17</vt:i4>
      </vt:variant>
    </vt:vector>
  </HeadingPairs>
  <TitlesOfParts>
    <vt:vector size="21" baseType="lpstr">
      <vt:lpstr>REKOD PRESTASI KELAS</vt:lpstr>
      <vt:lpstr>DATA PERNYATAAN TAHAP</vt:lpstr>
      <vt:lpstr>LAPORAN INDIVIDU</vt:lpstr>
      <vt:lpstr>Data Skor</vt:lpstr>
      <vt:lpstr>ADAB</vt:lpstr>
      <vt:lpstr>AQIDAH</vt:lpstr>
      <vt:lpstr>HADIS</vt:lpstr>
      <vt:lpstr>HAFAZAN</vt:lpstr>
      <vt:lpstr>IBADAH</vt:lpstr>
      <vt:lpstr>JAWI</vt:lpstr>
      <vt:lpstr>KEFAHAMAN</vt:lpstr>
      <vt:lpstr>MAKLUMAT</vt:lpstr>
      <vt:lpstr>NAMAMURID</vt:lpstr>
      <vt:lpstr>PENYATAUMUM</vt:lpstr>
      <vt:lpstr>'LAPORAN INDIVIDU'!Print_Area</vt:lpstr>
      <vt:lpstr>'REKOD PRESTASI KELAS'!Print_Area</vt:lpstr>
      <vt:lpstr>SIRAH</vt:lpstr>
      <vt:lpstr>SKOR</vt:lpstr>
      <vt:lpstr>TAHAP</vt:lpstr>
      <vt:lpstr>TAJWID</vt:lpstr>
      <vt:lpstr>TILAWAH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azi</cp:lastModifiedBy>
  <cp:lastPrinted>2013-08-17T07:08:57Z</cp:lastPrinted>
  <dcterms:created xsi:type="dcterms:W3CDTF">2013-07-10T02:44:08Z</dcterms:created>
  <dcterms:modified xsi:type="dcterms:W3CDTF">2014-05-30T13:04:34Z</dcterms:modified>
</cp:coreProperties>
</file>