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wdp" ContentType="image/vnd.ms-photo"/>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mc:AlternateContent xmlns:mc="http://schemas.openxmlformats.org/markup-compatibility/2006">
    <mc:Choice Requires="x15">
      <x15ac:absPath xmlns:x15ac="http://schemas.microsoft.com/office/spreadsheetml/2010/11/ac" url="C:\Users\sudiman.musa\Desktop\Tingkatan 4\"/>
    </mc:Choice>
  </mc:AlternateContent>
  <bookViews>
    <workbookView xWindow="0" yWindow="0" windowWidth="24000" windowHeight="9630" tabRatio="791" activeTab="1"/>
  </bookViews>
  <sheets>
    <sheet name="PANDUAN" sheetId="5" r:id="rId1"/>
    <sheet name="REKOD PRESTASI MURID" sheetId="1" r:id="rId2"/>
    <sheet name="LAPORAN MURID (INDIVIDU)" sheetId="2" r:id="rId3"/>
    <sheet name="DATA PERNYATAAN TAHAP PGUASAAN " sheetId="3" r:id="rId4"/>
    <sheet name="GRAF PELAPORAN" sheetId="4" r:id="rId5"/>
  </sheets>
  <definedNames>
    <definedName name="_xlnm.Print_Area" localSheetId="3">'DATA PERNYATAAN TAHAP PGUASAAN '!$A$1:$B$210</definedName>
    <definedName name="_xlnm.Print_Area" localSheetId="4">'GRAF PELAPORAN'!$A$1:$Q$40</definedName>
    <definedName name="_xlnm.Print_Area" localSheetId="2">'LAPORAN MURID (INDIVIDU)'!$A$1:$G$59</definedName>
    <definedName name="_xlnm.Print_Area" localSheetId="1">'REKOD PRESTASI MURID'!$A$1:$AD$78</definedName>
    <definedName name="_xlnm.Print_Titles" localSheetId="4">'GRAF PELAPORAN'!$1:$4</definedName>
    <definedName name="_xlnm.Print_Titles" localSheetId="1">'REKOD PRESTASI MURID'!$11:$11</definedName>
  </definedNames>
  <calcPr calcId="162913"/>
</workbook>
</file>

<file path=xl/calcChain.xml><?xml version="1.0" encoding="utf-8"?>
<calcChain xmlns="http://schemas.openxmlformats.org/spreadsheetml/2006/main">
  <c r="P26" i="4" l="1"/>
  <c r="O26" i="4"/>
  <c r="N26" i="4"/>
  <c r="M26" i="4"/>
  <c r="L26" i="4"/>
  <c r="K26" i="4"/>
  <c r="H26" i="4"/>
  <c r="G26" i="4"/>
  <c r="F26" i="4"/>
  <c r="P8" i="4"/>
  <c r="O8" i="4"/>
  <c r="N8" i="4"/>
  <c r="H8" i="4"/>
  <c r="G8" i="4"/>
  <c r="F8" i="4"/>
  <c r="B20" i="2"/>
  <c r="M3" i="4" l="1"/>
  <c r="I4" i="4"/>
  <c r="I3" i="4"/>
  <c r="K9" i="2" l="1"/>
  <c r="K8" i="2"/>
  <c r="K7" i="2"/>
  <c r="E15" i="2" s="1"/>
  <c r="E17" i="2" s="1"/>
  <c r="F15" i="2" l="1"/>
  <c r="D11" i="2"/>
  <c r="A1" i="4"/>
  <c r="B6" i="4"/>
  <c r="J6" i="4"/>
  <c r="C8" i="4"/>
  <c r="D8" i="4"/>
  <c r="E8" i="4"/>
  <c r="K8" i="4"/>
  <c r="L8" i="4"/>
  <c r="M8" i="4"/>
  <c r="B24" i="4"/>
  <c r="C26" i="4"/>
  <c r="D26" i="4"/>
  <c r="E26" i="4"/>
  <c r="B1" i="2"/>
  <c r="B2" i="2"/>
  <c r="B3" i="2"/>
  <c r="B4" i="2"/>
  <c r="D13" i="2" s="1"/>
  <c r="B6" i="2"/>
  <c r="I7" i="2"/>
  <c r="J7" i="2" s="1"/>
  <c r="I8" i="2"/>
  <c r="J8" i="2" s="1"/>
  <c r="D9" i="2"/>
  <c r="I9" i="2"/>
  <c r="J9" i="2" s="1"/>
  <c r="I10" i="2"/>
  <c r="J10" i="2" s="1"/>
  <c r="I11" i="2"/>
  <c r="J11" i="2" s="1"/>
  <c r="D12" i="2"/>
  <c r="I12" i="2"/>
  <c r="J12" i="2" s="1"/>
  <c r="I13" i="2"/>
  <c r="J13" i="2" s="1"/>
  <c r="I14" i="2"/>
  <c r="J14" i="2" s="1"/>
  <c r="I15" i="2"/>
  <c r="J15" i="2" s="1"/>
  <c r="I16" i="2"/>
  <c r="J16" i="2" s="1"/>
  <c r="I17" i="2"/>
  <c r="J17" i="2" s="1"/>
  <c r="I18" i="2"/>
  <c r="J18" i="2" s="1"/>
  <c r="I19" i="2"/>
  <c r="J19" i="2" s="1"/>
  <c r="D20" i="2"/>
  <c r="E20" i="2"/>
  <c r="F20" i="2" s="1"/>
  <c r="I20" i="2"/>
  <c r="J20" i="2" s="1"/>
  <c r="D21" i="2"/>
  <c r="E21" i="2"/>
  <c r="F21" i="2" s="1"/>
  <c r="I21" i="2"/>
  <c r="J21" i="2" s="1"/>
  <c r="D22" i="2"/>
  <c r="E22" i="2"/>
  <c r="F22" i="2" s="1"/>
  <c r="I22" i="2"/>
  <c r="J22" i="2" s="1"/>
  <c r="D23" i="2"/>
  <c r="E23" i="2"/>
  <c r="F23" i="2" s="1"/>
  <c r="I23" i="2"/>
  <c r="J23" i="2" s="1"/>
  <c r="D24" i="2"/>
  <c r="E24" i="2"/>
  <c r="F24" i="2" s="1"/>
  <c r="I24" i="2"/>
  <c r="J24" i="2" s="1"/>
  <c r="D25" i="2"/>
  <c r="E25" i="2"/>
  <c r="F25" i="2" s="1"/>
  <c r="I25" i="2"/>
  <c r="J25" i="2" s="1"/>
  <c r="D26" i="2"/>
  <c r="E26" i="2"/>
  <c r="F26" i="2" s="1"/>
  <c r="I26" i="2"/>
  <c r="J26" i="2" s="1"/>
  <c r="D27" i="2"/>
  <c r="E27" i="2"/>
  <c r="F27" i="2" s="1"/>
  <c r="I27" i="2"/>
  <c r="J27" i="2" s="1"/>
  <c r="D28" i="2"/>
  <c r="E28" i="2"/>
  <c r="F28" i="2" s="1"/>
  <c r="I28" i="2"/>
  <c r="J28" i="2" s="1"/>
  <c r="D29" i="2"/>
  <c r="E29" i="2"/>
  <c r="F29" i="2" s="1"/>
  <c r="I29" i="2"/>
  <c r="J29" i="2" s="1"/>
  <c r="D30" i="2"/>
  <c r="E30" i="2"/>
  <c r="F30" i="2" s="1"/>
  <c r="I30" i="2"/>
  <c r="J30" i="2" s="1"/>
  <c r="D31" i="2"/>
  <c r="E31" i="2"/>
  <c r="F31" i="2" s="1"/>
  <c r="I31" i="2"/>
  <c r="J31" i="2" s="1"/>
  <c r="D32" i="2"/>
  <c r="E32" i="2"/>
  <c r="F32" i="2" s="1"/>
  <c r="I32" i="2"/>
  <c r="J32" i="2" s="1"/>
  <c r="D33" i="2"/>
  <c r="E33" i="2"/>
  <c r="F33" i="2" s="1"/>
  <c r="I33" i="2"/>
  <c r="J33" i="2" s="1"/>
  <c r="D34" i="2"/>
  <c r="E34" i="2"/>
  <c r="F34" i="2" s="1"/>
  <c r="I34" i="2"/>
  <c r="J34" i="2" s="1"/>
  <c r="D35" i="2"/>
  <c r="E35" i="2"/>
  <c r="F35" i="2" s="1"/>
  <c r="I35" i="2"/>
  <c r="J35" i="2" s="1"/>
  <c r="D36" i="2"/>
  <c r="E36" i="2"/>
  <c r="F36" i="2" s="1"/>
  <c r="I36" i="2"/>
  <c r="J36" i="2" s="1"/>
  <c r="D37" i="2"/>
  <c r="E37" i="2"/>
  <c r="F37" i="2" s="1"/>
  <c r="I37" i="2"/>
  <c r="J37" i="2" s="1"/>
  <c r="D38" i="2"/>
  <c r="E38" i="2"/>
  <c r="F38" i="2" s="1"/>
  <c r="I38" i="2"/>
  <c r="J38" i="2" s="1"/>
  <c r="D39" i="2"/>
  <c r="E39" i="2"/>
  <c r="F39" i="2" s="1"/>
  <c r="I39" i="2"/>
  <c r="J39" i="2" s="1"/>
  <c r="D40" i="2"/>
  <c r="E40" i="2"/>
  <c r="F40" i="2" s="1"/>
  <c r="I40" i="2"/>
  <c r="J40" i="2" s="1"/>
  <c r="D41" i="2"/>
  <c r="E41" i="2"/>
  <c r="F41" i="2" s="1"/>
  <c r="I41" i="2"/>
  <c r="J41" i="2" s="1"/>
  <c r="D42" i="2"/>
  <c r="E42" i="2"/>
  <c r="F42" i="2" s="1"/>
  <c r="I42" i="2"/>
  <c r="J42" i="2" s="1"/>
  <c r="D43" i="2"/>
  <c r="E43" i="2"/>
  <c r="F43" i="2" s="1"/>
  <c r="I43" i="2"/>
  <c r="J43" i="2" s="1"/>
  <c r="D44" i="2"/>
  <c r="E44" i="2"/>
  <c r="F44" i="2" s="1"/>
  <c r="I44" i="2"/>
  <c r="J44" i="2" s="1"/>
  <c r="I45" i="2"/>
  <c r="J45" i="2" s="1"/>
  <c r="I46" i="2"/>
  <c r="J46" i="2" s="1"/>
  <c r="I47" i="2"/>
  <c r="J47" i="2" s="1"/>
  <c r="I48" i="2"/>
  <c r="J48" i="2" s="1"/>
  <c r="I49" i="2"/>
  <c r="J49" i="2" s="1"/>
  <c r="I50" i="2"/>
  <c r="J50" i="2" s="1"/>
  <c r="I51" i="2"/>
  <c r="J51" i="2" s="1"/>
  <c r="I52" i="2"/>
  <c r="J52" i="2" s="1"/>
  <c r="I53" i="2"/>
  <c r="J53" i="2" s="1"/>
  <c r="I54" i="2"/>
  <c r="J54" i="2" s="1"/>
  <c r="I55" i="2"/>
  <c r="J55" i="2" s="1"/>
  <c r="B56" i="2"/>
  <c r="I56" i="2"/>
  <c r="J56" i="2" s="1"/>
  <c r="I57" i="2"/>
  <c r="J57" i="2" s="1"/>
  <c r="I58" i="2"/>
  <c r="J58" i="2" s="1"/>
  <c r="I59" i="2"/>
  <c r="J59" i="2" s="1"/>
  <c r="I60" i="2"/>
  <c r="J60" i="2" s="1"/>
  <c r="I61" i="2"/>
  <c r="J61" i="2" s="1"/>
  <c r="I62" i="2"/>
  <c r="J62" i="2" s="1"/>
  <c r="I63" i="2"/>
  <c r="J63" i="2" s="1"/>
  <c r="B72" i="1"/>
  <c r="B58" i="2" s="1"/>
  <c r="D10" i="2"/>
  <c r="F58" i="2" l="1"/>
  <c r="D8" i="2"/>
  <c r="G39" i="4"/>
  <c r="O21" i="4"/>
  <c r="G21" i="4"/>
  <c r="O39" i="4"/>
</calcChain>
</file>

<file path=xl/comments1.xml><?xml version="1.0" encoding="utf-8"?>
<comments xmlns="http://schemas.openxmlformats.org/spreadsheetml/2006/main">
  <authors>
    <author>Windows User</author>
  </authors>
  <commentList>
    <comment ref="AD9" authorId="0" shapeId="0">
      <text>
        <r>
          <rPr>
            <b/>
            <u/>
            <sz val="9"/>
            <color indexed="81"/>
            <rFont val="Tahoma"/>
            <family val="2"/>
          </rPr>
          <t xml:space="preserve">TP keseluruhan
</t>
        </r>
        <r>
          <rPr>
            <sz val="9"/>
            <color indexed="81"/>
            <rFont val="Tahoma"/>
            <family val="2"/>
          </rPr>
          <t>Hanya dilaporkan untuk Pentaksiran Akhir Tahun sahaja</t>
        </r>
        <r>
          <rPr>
            <b/>
            <sz val="9"/>
            <color indexed="81"/>
            <rFont val="Tahoma"/>
            <family val="2"/>
          </rPr>
          <t>.</t>
        </r>
        <r>
          <rPr>
            <b/>
            <u/>
            <sz val="9"/>
            <color indexed="81"/>
            <rFont val="Tahoma"/>
            <family val="2"/>
          </rPr>
          <t xml:space="preserve">
</t>
        </r>
      </text>
    </comment>
  </commentList>
</comments>
</file>

<file path=xl/sharedStrings.xml><?xml version="1.0" encoding="utf-8"?>
<sst xmlns="http://schemas.openxmlformats.org/spreadsheetml/2006/main" count="201" uniqueCount="125">
  <si>
    <t>SEKOLAH :</t>
  </si>
  <si>
    <t>ALAMAT :</t>
  </si>
  <si>
    <t>:</t>
  </si>
  <si>
    <t xml:space="preserve"> </t>
  </si>
  <si>
    <t>MATA PELAJARAN</t>
  </si>
  <si>
    <t>NAMA GURU MATA PELAJARAN:</t>
  </si>
  <si>
    <t>KELAS:</t>
  </si>
  <si>
    <t>BIL.</t>
  </si>
  <si>
    <t xml:space="preserve"> NAMA MURID</t>
  </si>
  <si>
    <t>NO. MY KID / NO. KAD PENGENALAN</t>
  </si>
  <si>
    <t>JANTINA</t>
  </si>
  <si>
    <t>TAHAP PENGUASAAN KESELURUHAN</t>
  </si>
  <si>
    <t>P</t>
  </si>
  <si>
    <t>L</t>
  </si>
  <si>
    <t>…………………………………………………</t>
  </si>
  <si>
    <t>NOTA : JANGAN PADAM DATA INI!</t>
  </si>
  <si>
    <t>Nama Murid</t>
  </si>
  <si>
    <t>No. MY KID</t>
  </si>
  <si>
    <t>Jantina</t>
  </si>
  <si>
    <t>Kelas</t>
  </si>
  <si>
    <t>Nama Guru</t>
  </si>
  <si>
    <t>Tarikh Pelaporan</t>
  </si>
  <si>
    <t>Tahap Penguasaan Keseluruhan</t>
  </si>
  <si>
    <t>Berikut adalah pernyataan bagi 
Tahap Penguasaan keseluruhan</t>
  </si>
  <si>
    <t>KEMAHIRAN</t>
  </si>
  <si>
    <t>TAHAP PENGUASAAN</t>
  </si>
  <si>
    <t>TAFSIRAN</t>
  </si>
  <si>
    <t>ULASAN GURU :</t>
  </si>
  <si>
    <t>…………………………………………………………………………</t>
  </si>
  <si>
    <t>GURU MATA PELAJARAN</t>
  </si>
  <si>
    <t>DATA PERNYATAAN STANDARD PRESTASI</t>
  </si>
  <si>
    <t>TP 1</t>
  </si>
  <si>
    <t>TP 2</t>
  </si>
  <si>
    <t xml:space="preserve"> TP 3</t>
  </si>
  <si>
    <t>TP 4</t>
  </si>
  <si>
    <t>TP  5</t>
  </si>
  <si>
    <t>TP 6</t>
  </si>
  <si>
    <t>BIL. MURID</t>
  </si>
  <si>
    <t>JUMLAH</t>
  </si>
  <si>
    <t>MURID</t>
  </si>
  <si>
    <t>KESELURUHAN</t>
  </si>
  <si>
    <t>GURU BESAR</t>
  </si>
  <si>
    <t>EN. TAN KAR HOCK</t>
  </si>
  <si>
    <t>EN. ZAHARI BIN DAUD</t>
  </si>
  <si>
    <t>AHMAD BIN SULAIMAN</t>
  </si>
  <si>
    <t>SITI ROKIAH BINTI ALI</t>
  </si>
  <si>
    <t>MOHD RAMLI BIN SHUKRI</t>
  </si>
  <si>
    <t>NORAINI BINTI KASIM</t>
  </si>
  <si>
    <t>ALIAS BIN OMAR</t>
  </si>
  <si>
    <t>ABDUL HAKIM BIN KAMARUZAMAN</t>
  </si>
  <si>
    <t>PENTAKSIRAN BILIK DARJAH (PBD)</t>
  </si>
  <si>
    <t>PENGENALAN</t>
  </si>
  <si>
    <t>MAKLUMAT AM</t>
  </si>
  <si>
    <r>
      <t>Templat Pelaporan PBD ini mengandungi 5 halaman (</t>
    </r>
    <r>
      <rPr>
        <i/>
        <sz val="11"/>
        <color indexed="8"/>
        <rFont val="Calibri"/>
        <family val="2"/>
      </rPr>
      <t>sheet</t>
    </r>
    <r>
      <rPr>
        <sz val="11"/>
        <color indexed="8"/>
        <rFont val="Calibri"/>
        <family val="2"/>
      </rPr>
      <t>) :</t>
    </r>
  </si>
  <si>
    <t>1. PANDUAN</t>
  </si>
  <si>
    <t>2. REKOD PRESTASI MURID</t>
  </si>
  <si>
    <t>3. LAPORAN MURID (INDIVIDU)</t>
  </si>
  <si>
    <t>4. DATA PERNYATAAN TAHAP PENGUASAAN</t>
  </si>
  <si>
    <t>5. GRAF PELAPORAN</t>
  </si>
  <si>
    <t>A</t>
  </si>
  <si>
    <t>B</t>
  </si>
  <si>
    <t>PENGGUNAAN TEMPLAT</t>
  </si>
  <si>
    <t>Maklumat yang perlu dilengkapkan adalah:</t>
  </si>
  <si>
    <t>1. Nama dan Alamat Sekolah</t>
  </si>
  <si>
    <t>TARIKH PELAPORAN :</t>
  </si>
  <si>
    <t>2. Nama Guru dan Nama Kelas</t>
  </si>
  <si>
    <t>PANDUAN PENGGUNAAN TEMPLAT</t>
  </si>
  <si>
    <t>4. Nama Pentadbir</t>
  </si>
  <si>
    <t>5. Jawatan Pentadbir (Guru Besar/ Pengetua)</t>
  </si>
  <si>
    <t>C</t>
  </si>
  <si>
    <t>D</t>
  </si>
  <si>
    <t xml:space="preserve">3. Senarai Nama Murid, Nombor Kad Pengenalan dan Jantina </t>
  </si>
  <si>
    <t>Pentaksiran Akhir tahun</t>
  </si>
  <si>
    <t>Sila tentukan peringkat pentaksiran</t>
  </si>
  <si>
    <t>Pentaksiran Pertengahan Tahun</t>
  </si>
  <si>
    <t xml:space="preserve"> TP 4</t>
  </si>
  <si>
    <t xml:space="preserve"> TP 5</t>
  </si>
  <si>
    <t xml:space="preserve"> TP 6</t>
  </si>
  <si>
    <t>Sekolah:</t>
  </si>
  <si>
    <t>Guru Mata Pelajaran:</t>
  </si>
  <si>
    <r>
      <t xml:space="preserve">Guru hendaklah melengkapkan maklumat asas pada templat ini di halaman </t>
    </r>
    <r>
      <rPr>
        <b/>
        <i/>
        <sz val="11"/>
        <color indexed="8"/>
        <rFont val="Calibri"/>
        <family val="2"/>
      </rPr>
      <t>REKOD PRESTASI MURID</t>
    </r>
    <r>
      <rPr>
        <sz val="11"/>
        <color indexed="8"/>
        <rFont val="Calibri"/>
        <family val="2"/>
      </rPr>
      <t>.</t>
    </r>
  </si>
  <si>
    <r>
      <t xml:space="preserve">Tahap Penguasaan murid bagi setiap komponen di dalam templat ini direkodkan untuk tujuan </t>
    </r>
    <r>
      <rPr>
        <b/>
        <sz val="11"/>
        <color indexed="8"/>
        <rFont val="Calibri"/>
        <family val="2"/>
      </rPr>
      <t>pelaporan</t>
    </r>
    <r>
      <rPr>
        <sz val="11"/>
        <color indexed="8"/>
        <rFont val="Calibri"/>
        <family val="2"/>
      </rPr>
      <t xml:space="preserve"> perkembangan pembelajaran murid bagi sesuatu tempoh tertentu (Pertengahan / Akhir Tahun). Guru hanya perlu merekodkan Tahap Penguasaan ini di halaman </t>
    </r>
    <r>
      <rPr>
        <b/>
        <i/>
        <sz val="11"/>
        <color indexed="8"/>
        <rFont val="Calibri"/>
        <family val="2"/>
      </rPr>
      <t>REKOD PRESTASI MURID</t>
    </r>
    <r>
      <rPr>
        <sz val="11"/>
        <color indexed="8"/>
        <rFont val="Calibri"/>
        <family val="2"/>
      </rPr>
      <t xml:space="preserve"> sahaja dan seterusnya pelaporan individu murid akan dijana secara automatik di halaman </t>
    </r>
    <r>
      <rPr>
        <b/>
        <i/>
        <sz val="11"/>
        <color indexed="8"/>
        <rFont val="Calibri"/>
        <family val="2"/>
      </rPr>
      <t>LAPORAN MURID (INDIVIDU)</t>
    </r>
    <r>
      <rPr>
        <sz val="11"/>
        <color indexed="8"/>
        <rFont val="Calibri"/>
        <family val="2"/>
      </rPr>
      <t xml:space="preserve"> untuk cetakan. Tahap Penguasaan (TP) bagi tujuan analisis kelas dijana secara automatik di halaman </t>
    </r>
    <r>
      <rPr>
        <b/>
        <i/>
        <sz val="11"/>
        <color indexed="8"/>
        <rFont val="Calibri"/>
        <family val="2"/>
      </rPr>
      <t>GRAF PELAPORAN</t>
    </r>
    <r>
      <rPr>
        <sz val="11"/>
        <color indexed="8"/>
        <rFont val="Calibri"/>
        <family val="2"/>
      </rPr>
      <t>.</t>
    </r>
  </si>
  <si>
    <t xml:space="preserve">KEMAHIRAN </t>
  </si>
  <si>
    <t xml:space="preserve">Pentaksiran atau penilaian perlu dilakukan sepanjang masa semasa proses PdP berlaku yang berfokuskan kepada sesuatu standard pembelajaran yang dipilih ketika proses sesuatu PdP. Tercapai atau tidak sesuatu tahap penguasaan  boleh dikenal pasti melalui objektif PdP berdasarkan standard pembelajaran yang dipilih. Murid yang tidak mencapai objektif standard pembelajaran tersebut akan diulang ajar oleh guru. </t>
  </si>
  <si>
    <t xml:space="preserve">Tahap Penguasaan murid akan ditentukan melalui pentaksiran atau penilaian yang dilakukan oleh guru semasa proses PdP. Sebagai bukti pentaksiran tahap penguasaan murid telah dilakukan, guru boleh merekodkan atau mencatat tahap penguasaan tersebut untuk membantu guru mengisi templat pelaporan yang disediakan.  Templat pelaporan ini terdiri daripada tiga kemahiran dalam  tiga lajur iaitu kemahiran mendengar dan bertutur, kemahiran membaca dan kemahiran menulis yang dibina berasaskan standard pembelajaran bagi setiap kemahiran bahasa. </t>
  </si>
  <si>
    <t xml:space="preserve">Bagi tujuan pelaporan, guru hendaklah mengisi templat pelaporan yang disediakan oleh KPM sebanyak dua kali setahun iaitu pertengahan dan akhir tahun. Guru hendaklah memilih option di sebelah kanan bahagian atas halaman untuk menentukan pertengahan atau akhir tahun. </t>
  </si>
  <si>
    <t xml:space="preserve">Tahap penguasaan yang terbaik  dilaporkan di dalam templat pelaporan tersebut bagi setiap kemahiran bahasa iaitu kemahiran mendengar dan bertutur, kemahiran membaca dan kemahiran menulis. Pelaporan ini sebagai rekod prestasi  keseluruhan kemahiran bahasa yang patut dikuasai oleh setiap murid. Tahap Penguasaan ini ditentukan melalui pertimbangan profesional guru berasaskan setiap standard pembelajaran  yang dipelajari oleh murid. Pernyataan setiap Tahap Penguasaan tersebut tercatat pada data Pernyataan Tahap Penguasaan. </t>
  </si>
  <si>
    <t>Pentaksiran Bilik Darjah (PBD) adalah sebahagian daripada komponen di dalam Pentaksiran Berasaskan Sekolah (PBS). Pelaksanaannya telah bermula sejak tahun 2011 berdasarkan Surat Siaran Lembaga Peperiksaan Bil. 3 Tahun 2011. PBD sebelum ini dikenali sebagai PS (Pentaksiran Sekolah). Ia dilaksanakan secara formatif dan sumatif dengan pelbagai pendekatan dan kaedah bagi mengenal pasti perkembangan pembelajaran murid secara keseluruhan.</t>
  </si>
  <si>
    <t xml:space="preserve">PENENTUAN TAHAP PENGUASAAN </t>
  </si>
  <si>
    <r>
      <t>(</t>
    </r>
    <r>
      <rPr>
        <b/>
        <sz val="11"/>
        <rFont val="Calibri"/>
        <family val="2"/>
      </rPr>
      <t>Nota</t>
    </r>
    <r>
      <rPr>
        <sz val="11"/>
        <rFont val="Calibri"/>
        <family val="2"/>
      </rPr>
      <t>: Pegawai mata pelajaran boleh menambah teks lain di dalam ruang ini tetapi 5 perkara di atas hendaklah dikekalkan)</t>
    </r>
  </si>
  <si>
    <t>KESUSASTERAAN MELAYU KOMUNIKATIF</t>
  </si>
  <si>
    <t>TINGKATAN 4 AMANAH</t>
  </si>
  <si>
    <t>APRESIASI SASTERA</t>
  </si>
  <si>
    <r>
      <t xml:space="preserve">Murid </t>
    </r>
    <r>
      <rPr>
        <b/>
        <sz val="11"/>
        <color indexed="8"/>
        <rFont val="Arial"/>
        <family val="2"/>
      </rPr>
      <t>mengetahui</t>
    </r>
    <r>
      <rPr>
        <sz val="11"/>
        <color indexed="8"/>
        <rFont val="Arial"/>
        <family val="2"/>
      </rPr>
      <t xml:space="preserve"> </t>
    </r>
    <r>
      <rPr>
        <b/>
        <sz val="11"/>
        <color indexed="8"/>
        <rFont val="Arial"/>
        <family val="2"/>
      </rPr>
      <t>dan menyatakan</t>
    </r>
    <r>
      <rPr>
        <sz val="11"/>
        <color indexed="8"/>
        <rFont val="Arial"/>
        <family val="2"/>
      </rPr>
      <t xml:space="preserve"> biodata pengarang, jenis, ciri-ciri dan fungsi;  maksud, tema dan persoalan, watak dan perwatakan, latar masa, masyarakat dan tempat, binaan dan teknik plot, gaya bahasa, sudut pandangan, nilai dan pengajaran serta </t>
    </r>
    <r>
      <rPr>
        <b/>
        <sz val="11"/>
        <color indexed="8"/>
        <rFont val="Arial"/>
        <family val="2"/>
      </rPr>
      <t>membuat teguran</t>
    </r>
    <r>
      <rPr>
        <sz val="11"/>
        <color indexed="8"/>
        <rFont val="Arial"/>
        <family val="2"/>
      </rPr>
      <t xml:space="preserve"> terhadap karya </t>
    </r>
    <r>
      <rPr>
        <b/>
        <sz val="11"/>
        <color indexed="8"/>
        <rFont val="Arial"/>
        <family val="2"/>
      </rPr>
      <t>pada tahap sangat terhad</t>
    </r>
    <r>
      <rPr>
        <sz val="11"/>
        <color indexed="8"/>
        <rFont val="Arial"/>
        <family val="2"/>
      </rPr>
      <t>.</t>
    </r>
  </si>
  <si>
    <r>
      <t xml:space="preserve">Murid </t>
    </r>
    <r>
      <rPr>
        <b/>
        <sz val="11"/>
        <color indexed="8"/>
        <rFont val="Arial"/>
        <family val="2"/>
      </rPr>
      <t>memahami</t>
    </r>
    <r>
      <rPr>
        <sz val="11"/>
        <color indexed="8"/>
        <rFont val="Arial"/>
        <family val="2"/>
      </rPr>
      <t xml:space="preserve"> </t>
    </r>
    <r>
      <rPr>
        <b/>
        <sz val="11"/>
        <color indexed="8"/>
        <rFont val="Arial"/>
        <family val="2"/>
      </rPr>
      <t>dan menyatakan</t>
    </r>
    <r>
      <rPr>
        <sz val="11"/>
        <color indexed="8"/>
        <rFont val="Arial"/>
        <family val="2"/>
      </rPr>
      <t xml:space="preserve"> biodata pengarang, jenis, ciri-ciri dan fungsi;  maksud, tema dan persoalan, watak dan perwatakan, latar masa, masyarakat dan tempat, binaan dan teknik plot, gaya bahasa, sudut pandangan, nilai dan pengajaran serta </t>
    </r>
    <r>
      <rPr>
        <b/>
        <sz val="11"/>
        <color indexed="8"/>
        <rFont val="Arial"/>
        <family val="2"/>
      </rPr>
      <t>membuat teguran</t>
    </r>
    <r>
      <rPr>
        <sz val="11"/>
        <color indexed="8"/>
        <rFont val="Arial"/>
        <family val="2"/>
      </rPr>
      <t xml:space="preserve"> terhadap karya </t>
    </r>
    <r>
      <rPr>
        <b/>
        <sz val="11"/>
        <color indexed="8"/>
        <rFont val="Arial"/>
        <family val="2"/>
      </rPr>
      <t>pada tahap terhad</t>
    </r>
    <r>
      <rPr>
        <sz val="11"/>
        <color indexed="8"/>
        <rFont val="Arial"/>
        <family val="2"/>
      </rPr>
      <t>.</t>
    </r>
  </si>
  <si>
    <r>
      <t xml:space="preserve">Murid </t>
    </r>
    <r>
      <rPr>
        <b/>
        <sz val="11"/>
        <color indexed="8"/>
        <rFont val="Arial"/>
        <family val="2"/>
      </rPr>
      <t>memahami dan</t>
    </r>
    <r>
      <rPr>
        <sz val="11"/>
        <color indexed="8"/>
        <rFont val="Arial"/>
        <family val="2"/>
      </rPr>
      <t xml:space="preserve"> </t>
    </r>
    <r>
      <rPr>
        <b/>
        <sz val="11"/>
        <color indexed="8"/>
        <rFont val="Arial"/>
        <family val="2"/>
      </rPr>
      <t>menerangkan</t>
    </r>
    <r>
      <rPr>
        <sz val="11"/>
        <color indexed="8"/>
        <rFont val="Arial"/>
        <family val="2"/>
      </rPr>
      <t xml:space="preserve"> biodata pengarang, jenis, ciri-ciri dan fungsi;  maksud, tema dan persoalan, watak dan perwatakan, latar masa, masyarakat dan tempat, binaan dan teknik plot, gaya bahasa, sudut pandangan, nilai dan pengajaran serta </t>
    </r>
    <r>
      <rPr>
        <b/>
        <sz val="11"/>
        <color indexed="8"/>
        <rFont val="Arial"/>
        <family val="2"/>
      </rPr>
      <t>membuat kritikan</t>
    </r>
    <r>
      <rPr>
        <sz val="11"/>
        <color indexed="8"/>
        <rFont val="Arial"/>
        <family val="2"/>
      </rPr>
      <t xml:space="preserve"> terhadap karya </t>
    </r>
    <r>
      <rPr>
        <b/>
        <sz val="11"/>
        <color indexed="8"/>
        <rFont val="Arial"/>
        <family val="2"/>
      </rPr>
      <t>pada tahap memuaskan.</t>
    </r>
  </si>
  <si>
    <r>
      <t xml:space="preserve">Murid </t>
    </r>
    <r>
      <rPr>
        <b/>
        <sz val="11"/>
        <color indexed="8"/>
        <rFont val="Arial"/>
        <family val="2"/>
      </rPr>
      <t>memahami dan</t>
    </r>
    <r>
      <rPr>
        <sz val="11"/>
        <color indexed="8"/>
        <rFont val="Arial"/>
        <family val="2"/>
      </rPr>
      <t xml:space="preserve"> </t>
    </r>
    <r>
      <rPr>
        <b/>
        <sz val="11"/>
        <color indexed="8"/>
        <rFont val="Arial"/>
        <family val="2"/>
      </rPr>
      <t>menghuraikan</t>
    </r>
    <r>
      <rPr>
        <sz val="11"/>
        <color indexed="8"/>
        <rFont val="Arial"/>
        <family val="2"/>
      </rPr>
      <t xml:space="preserve"> biodata pengarang, jenis, ciri-ciri dan fungsi;  maksud, tema dan persoalan, watak dan perwatakan, latar masa, masyarakat dan tempat, binaan dan teknik plot, gaya bahasa, sudut pandangan, nilai dan pengajaran serta </t>
    </r>
    <r>
      <rPr>
        <b/>
        <sz val="11"/>
        <color indexed="8"/>
        <rFont val="Arial"/>
        <family val="2"/>
      </rPr>
      <t>membuat kritikan</t>
    </r>
    <r>
      <rPr>
        <sz val="11"/>
        <color indexed="8"/>
        <rFont val="Arial"/>
        <family val="2"/>
      </rPr>
      <t xml:space="preserve"> terhadap karya </t>
    </r>
    <r>
      <rPr>
        <b/>
        <sz val="11"/>
        <color indexed="8"/>
        <rFont val="Arial"/>
        <family val="2"/>
      </rPr>
      <t>pada tahap kukuh.</t>
    </r>
  </si>
  <si>
    <r>
      <t xml:space="preserve">Murid </t>
    </r>
    <r>
      <rPr>
        <b/>
        <sz val="11"/>
        <color indexed="8"/>
        <rFont val="Arial"/>
        <family val="2"/>
      </rPr>
      <t>memahami dan</t>
    </r>
    <r>
      <rPr>
        <sz val="11"/>
        <color indexed="8"/>
        <rFont val="Arial"/>
        <family val="2"/>
      </rPr>
      <t xml:space="preserve"> </t>
    </r>
    <r>
      <rPr>
        <b/>
        <sz val="11"/>
        <color indexed="8"/>
        <rFont val="Arial"/>
        <family val="2"/>
      </rPr>
      <t>menganalisis</t>
    </r>
    <r>
      <rPr>
        <sz val="11"/>
        <color indexed="8"/>
        <rFont val="Arial"/>
        <family val="2"/>
      </rPr>
      <t xml:space="preserve"> biodata pengarang, jenis, ciri-ciri dan fungsi;</t>
    </r>
    <r>
      <rPr>
        <b/>
        <sz val="11"/>
        <color indexed="8"/>
        <rFont val="Arial"/>
        <family val="2"/>
      </rPr>
      <t xml:space="preserve"> </t>
    </r>
    <r>
      <rPr>
        <sz val="11"/>
        <color indexed="8"/>
        <rFont val="Arial"/>
        <family val="2"/>
      </rPr>
      <t>maksud, tema dan persoalan, watak dan perwatakan, latar masa,</t>
    </r>
    <r>
      <rPr>
        <sz val="11"/>
        <color indexed="8"/>
        <rFont val="Calibri"/>
        <family val="2"/>
      </rPr>
      <t xml:space="preserve"> </t>
    </r>
    <r>
      <rPr>
        <sz val="11"/>
        <color indexed="8"/>
        <rFont val="Arial"/>
        <family val="2"/>
      </rPr>
      <t xml:space="preserve">masyarakat  dan tempat, binaan dan teknik plot, gaya bahasa, sudut pandangan, nilai dan pengajaran serta </t>
    </r>
    <r>
      <rPr>
        <b/>
        <sz val="11"/>
        <color indexed="8"/>
        <rFont val="Arial"/>
        <family val="2"/>
      </rPr>
      <t>membuat kritikan</t>
    </r>
    <r>
      <rPr>
        <sz val="11"/>
        <color indexed="8"/>
        <rFont val="Arial"/>
        <family val="2"/>
      </rPr>
      <t xml:space="preserve"> terhadap karya </t>
    </r>
    <r>
      <rPr>
        <b/>
        <sz val="11"/>
        <color indexed="8"/>
        <rFont val="Arial"/>
        <family val="2"/>
      </rPr>
      <t>pada tahap tekal dan terperinci.</t>
    </r>
  </si>
  <si>
    <r>
      <t xml:space="preserve">Murid </t>
    </r>
    <r>
      <rPr>
        <b/>
        <sz val="11"/>
        <color indexed="8"/>
        <rFont val="Arial"/>
        <family val="2"/>
      </rPr>
      <t>memahami dan menganalisis</t>
    </r>
    <r>
      <rPr>
        <sz val="11"/>
        <color indexed="8"/>
        <rFont val="Arial"/>
        <family val="2"/>
      </rPr>
      <t xml:space="preserve"> pengarang, jenis, ciri-ciri dan fungsi;  maksud, tema dan persoalan, watak dan perwatakan, latar masa, masyarakat dan tempat, binaan dan teknik plot, gaya bahasa, sudut pandangan, nilai dan pengajaran serta </t>
    </r>
    <r>
      <rPr>
        <b/>
        <sz val="11"/>
        <color indexed="8"/>
        <rFont val="Arial"/>
        <family val="2"/>
      </rPr>
      <t>membuat kritikan</t>
    </r>
    <r>
      <rPr>
        <sz val="11"/>
        <color indexed="8"/>
        <rFont val="Arial"/>
        <family val="2"/>
      </rPr>
      <t xml:space="preserve"> terhadap karya </t>
    </r>
    <r>
      <rPr>
        <b/>
        <sz val="11"/>
        <color indexed="8"/>
        <rFont val="Arial"/>
        <family val="2"/>
      </rPr>
      <t>pada tahap tekal, terperinci dan menjadi teladan.</t>
    </r>
  </si>
  <si>
    <t>PEMBANGUNAN INSAN</t>
  </si>
  <si>
    <t>PENGKARYAAN</t>
  </si>
  <si>
    <r>
      <t xml:space="preserve">Mengenal pasti unsur keagamaan, keperibadian unggul, isu dan citra masyarakat, unsur patriotisme dan ciri-ciri kepimpinan dalam karya dan menghubungkaitkannya dengan pembangunan sahsiah diri, masyarakat dan negara </t>
    </r>
    <r>
      <rPr>
        <b/>
        <sz val="11"/>
        <color indexed="8"/>
        <rFont val="Arial"/>
        <family val="2"/>
      </rPr>
      <t>pada tahap sangat terhad</t>
    </r>
    <r>
      <rPr>
        <sz val="11"/>
        <color indexed="8"/>
        <rFont val="Arial"/>
        <family val="2"/>
      </rPr>
      <t>.</t>
    </r>
  </si>
  <si>
    <r>
      <t xml:space="preserve">Mengenal pasti unsur keagamaan, keperibadian unggul, isu dan citra masyarakat, unsur patriotisme dan ciri-ciri kepimpinan dalam karya dan menghubungkaitkannya dengan pembangunan sahsiah diri, masyarakat dan negara </t>
    </r>
    <r>
      <rPr>
        <b/>
        <sz val="11"/>
        <color indexed="8"/>
        <rFont val="Arial"/>
        <family val="2"/>
      </rPr>
      <t>pada tahap terhad</t>
    </r>
    <r>
      <rPr>
        <sz val="11"/>
        <color indexed="8"/>
        <rFont val="Arial"/>
        <family val="2"/>
      </rPr>
      <t xml:space="preserve">. </t>
    </r>
  </si>
  <si>
    <r>
      <t xml:space="preserve">Mengenal pasti unsur keagamaan, keperibadian unggul, isu dan citra masyarakat, unsur patriotisme dan ciri-ciri kepimpinan dalam karya dan menghubungkaitkannya dengan pembangunan sahsiah diri, masyarakat dan negara </t>
    </r>
    <r>
      <rPr>
        <b/>
        <sz val="11"/>
        <color indexed="8"/>
        <rFont val="Arial"/>
        <family val="2"/>
      </rPr>
      <t>pada tahap memuaskan</t>
    </r>
    <r>
      <rPr>
        <sz val="11"/>
        <color indexed="8"/>
        <rFont val="Arial"/>
        <family val="2"/>
      </rPr>
      <t xml:space="preserve">. </t>
    </r>
  </si>
  <si>
    <r>
      <t xml:space="preserve">Mengenal pasti unsur keagamaan, keperibadian unggul, isu dan citra masyarakat, unsur patriotisme dan ciri-ciri kepimpinan dalam karya dan menghubungkaitkannya dengan pembangunan sahsiah diri, masyarakat dan negara </t>
    </r>
    <r>
      <rPr>
        <b/>
        <sz val="11"/>
        <color indexed="8"/>
        <rFont val="Arial"/>
        <family val="2"/>
      </rPr>
      <t>pada tahap kukuh</t>
    </r>
    <r>
      <rPr>
        <sz val="11"/>
        <color indexed="8"/>
        <rFont val="Arial"/>
        <family val="2"/>
      </rPr>
      <t>.</t>
    </r>
  </si>
  <si>
    <r>
      <t xml:space="preserve">Mengenal pasti unsur keagamaan, keperibadian unggul, isu dan citra masyarakat, unsur patriotisme dan ciri-ciri kepimpinan dalam karya dan menghubungkaitkannya dengan pembangunan sahsiah diri, masyarakat dan negara </t>
    </r>
    <r>
      <rPr>
        <b/>
        <sz val="11"/>
        <color indexed="8"/>
        <rFont val="Arial"/>
        <family val="2"/>
      </rPr>
      <t>pada tahap</t>
    </r>
    <r>
      <rPr>
        <sz val="11"/>
        <color indexed="8"/>
        <rFont val="Arial"/>
        <family val="2"/>
      </rPr>
      <t xml:space="preserve"> </t>
    </r>
    <r>
      <rPr>
        <b/>
        <sz val="11"/>
        <color indexed="8"/>
        <rFont val="Arial"/>
        <family val="2"/>
      </rPr>
      <t>tekal dan terperinci</t>
    </r>
    <r>
      <rPr>
        <sz val="11"/>
        <color indexed="8"/>
        <rFont val="Arial"/>
        <family val="2"/>
      </rPr>
      <t>.</t>
    </r>
  </si>
  <si>
    <r>
      <t xml:space="preserve">Mengenal pasti unsur keagamaan, keperibadian unggul, isu dan citra masyarakat, unsur patriotisme dan ciri-ciri kepimpinan dalam karya dan menghubungkaitkannya dengan pembangunan sahsiah diri, masyarakat dan negara </t>
    </r>
    <r>
      <rPr>
        <b/>
        <sz val="11"/>
        <color indexed="8"/>
        <rFont val="Arial"/>
        <family val="2"/>
      </rPr>
      <t>pada tahap</t>
    </r>
    <r>
      <rPr>
        <sz val="11"/>
        <color indexed="8"/>
        <rFont val="Arial"/>
        <family val="2"/>
      </rPr>
      <t xml:space="preserve"> </t>
    </r>
    <r>
      <rPr>
        <b/>
        <sz val="11"/>
        <color indexed="8"/>
        <rFont val="Arial"/>
        <family val="2"/>
      </rPr>
      <t>tekal, terperinci</t>
    </r>
    <r>
      <rPr>
        <sz val="11"/>
        <color indexed="8"/>
        <rFont val="Arial"/>
        <family val="2"/>
      </rPr>
      <t xml:space="preserve"> </t>
    </r>
    <r>
      <rPr>
        <b/>
        <sz val="11"/>
        <color indexed="8"/>
        <rFont val="Arial"/>
        <family val="2"/>
      </rPr>
      <t>dan menjadi teladan.</t>
    </r>
  </si>
  <si>
    <r>
      <t>Membuat adaptasi atau mengolah, menghasilkan karya yang menepati ciri-ciri penulisan dan mempersembahkannya dalam pelbagai bentuk yang kreatif</t>
    </r>
    <r>
      <rPr>
        <sz val="11"/>
        <color indexed="8"/>
        <rFont val="Calibri"/>
        <family val="2"/>
      </rPr>
      <t xml:space="preserve"> </t>
    </r>
    <r>
      <rPr>
        <sz val="11"/>
        <color indexed="8"/>
        <rFont val="Arial"/>
        <family val="2"/>
      </rPr>
      <t xml:space="preserve">pada </t>
    </r>
    <r>
      <rPr>
        <b/>
        <sz val="11"/>
        <color indexed="8"/>
        <rFont val="Arial"/>
        <family val="2"/>
      </rPr>
      <t>tahap sangat terhad</t>
    </r>
    <r>
      <rPr>
        <sz val="11"/>
        <color indexed="8"/>
        <rFont val="Arial"/>
        <family val="2"/>
      </rPr>
      <t>.</t>
    </r>
  </si>
  <si>
    <r>
      <t xml:space="preserve">Membuat adaptasi atau mengolah, menghasilkan karya yang menepati ciri-ciri penulisan dan mempersembahkannya dalam pelbagai bentuk yang kreatif pada </t>
    </r>
    <r>
      <rPr>
        <b/>
        <sz val="11"/>
        <color indexed="8"/>
        <rFont val="Arial"/>
        <family val="2"/>
      </rPr>
      <t>tahap terhad</t>
    </r>
    <r>
      <rPr>
        <sz val="11"/>
        <color indexed="8"/>
        <rFont val="Arial"/>
        <family val="2"/>
      </rPr>
      <t>.</t>
    </r>
  </si>
  <si>
    <r>
      <t xml:space="preserve">Membuat adaptasi atau mengolah, menghasilkan karya yang menepati ciri-ciri penulisan dan mempersembahkannya dalam pelbagai bentuk yang kreatif pada </t>
    </r>
    <r>
      <rPr>
        <b/>
        <sz val="11"/>
        <color indexed="8"/>
        <rFont val="Arial"/>
        <family val="2"/>
      </rPr>
      <t>tahap</t>
    </r>
    <r>
      <rPr>
        <sz val="11"/>
        <color indexed="8"/>
        <rFont val="Arial"/>
        <family val="2"/>
      </rPr>
      <t xml:space="preserve"> </t>
    </r>
    <r>
      <rPr>
        <b/>
        <sz val="11"/>
        <color indexed="8"/>
        <rFont val="Arial"/>
        <family val="2"/>
      </rPr>
      <t>memuaskan</t>
    </r>
    <r>
      <rPr>
        <sz val="11"/>
        <color indexed="8"/>
        <rFont val="Arial"/>
        <family val="2"/>
      </rPr>
      <t>.</t>
    </r>
  </si>
  <si>
    <r>
      <t xml:space="preserve">Membuat adaptasi atau mengolah, menghasilkan karya yang menepati ciri-ciri penulisan dan mempersembahkannya dalam pelbagai bentuk yang kreatif pada </t>
    </r>
    <r>
      <rPr>
        <b/>
        <sz val="11"/>
        <color indexed="8"/>
        <rFont val="Arial"/>
        <family val="2"/>
      </rPr>
      <t>tahap kukuh</t>
    </r>
    <r>
      <rPr>
        <sz val="11"/>
        <color indexed="8"/>
        <rFont val="Arial"/>
        <family val="2"/>
      </rPr>
      <t>.</t>
    </r>
  </si>
  <si>
    <r>
      <t xml:space="preserve">Membuat adaptasi atau mengolah, menghasilkan karya yang menepati ciri-ciri penulisan dan mempersembahkannya dalam pelbagai bentuk yang kreatif pada </t>
    </r>
    <r>
      <rPr>
        <b/>
        <sz val="11"/>
        <color indexed="8"/>
        <rFont val="Arial"/>
        <family val="2"/>
      </rPr>
      <t>tahap tekal dan terperinci</t>
    </r>
    <r>
      <rPr>
        <sz val="11"/>
        <color indexed="8"/>
        <rFont val="Arial"/>
        <family val="2"/>
      </rPr>
      <t>.</t>
    </r>
  </si>
  <si>
    <r>
      <t xml:space="preserve">Membuat adaptasi atau mengolah, menghasilkan karya yang menepati ciri-ciri penulisan dan mempersembahkannya dalam pelbagai bentuk yang kreatif pada </t>
    </r>
    <r>
      <rPr>
        <b/>
        <sz val="11"/>
        <color indexed="8"/>
        <rFont val="Arial"/>
        <family val="2"/>
      </rPr>
      <t>tahap tekal, terperinci dan menjadi teladan</t>
    </r>
    <r>
      <rPr>
        <sz val="11"/>
        <color indexed="8"/>
        <rFont val="Arial"/>
        <family val="2"/>
      </rPr>
      <t>.</t>
    </r>
  </si>
  <si>
    <r>
      <t xml:space="preserve">Murid mengenali pengarang,  </t>
    </r>
    <r>
      <rPr>
        <b/>
        <sz val="11"/>
        <color indexed="8"/>
        <rFont val="Arial"/>
        <family val="2"/>
      </rPr>
      <t>menganalisis</t>
    </r>
    <r>
      <rPr>
        <sz val="11"/>
        <color indexed="8"/>
        <rFont val="Arial"/>
        <family val="2"/>
      </rPr>
      <t xml:space="preserve"> jenis, ciri-ciri, fungsi, elemen sastera dan memberikan ktitikan; </t>
    </r>
    <r>
      <rPr>
        <b/>
        <sz val="11"/>
        <color indexed="8"/>
        <rFont val="Arial"/>
        <family val="2"/>
      </rPr>
      <t xml:space="preserve">menilai </t>
    </r>
    <r>
      <rPr>
        <sz val="11"/>
        <color indexed="8"/>
        <rFont val="Arial"/>
        <family val="2"/>
      </rPr>
      <t xml:space="preserve">ciri-ciri insaniah yang dapat membangunkan diri, masyarakat dan negara; serta dapat </t>
    </r>
    <r>
      <rPr>
        <b/>
        <sz val="11"/>
        <color indexed="8"/>
        <rFont val="Arial"/>
        <family val="2"/>
      </rPr>
      <t>menghasilkan karya yang kreatif yang mantap dan berkesan dengan menggunakan media baharu, mengamalkan pembelajaran kendiri dan dijadikan contoh dalam penghasilan karya yang baik.</t>
    </r>
  </si>
  <si>
    <r>
      <t xml:space="preserve">Murid mengenali pengarang, </t>
    </r>
    <r>
      <rPr>
        <b/>
        <sz val="11"/>
        <color indexed="8"/>
        <rFont val="Arial"/>
        <family val="2"/>
      </rPr>
      <t xml:space="preserve">mengetahui </t>
    </r>
    <r>
      <rPr>
        <sz val="11"/>
        <color indexed="8"/>
        <rFont val="Arial"/>
        <family val="2"/>
      </rPr>
      <t xml:space="preserve">jenis, ciri-ciri, fungsi, elemen sastera dan memberikan kritikan mudah; mengenal pasti ciri-ciri insaniah yang dapat membangunkan diri, masyarakat dan negara; serta dapat menghasilkan karya pada tahap </t>
    </r>
    <r>
      <rPr>
        <b/>
        <sz val="11"/>
        <color indexed="8"/>
        <rFont val="Arial"/>
        <family val="2"/>
      </rPr>
      <t>sangat lemah, sangat terhad</t>
    </r>
    <r>
      <rPr>
        <sz val="11"/>
        <color indexed="8"/>
        <rFont val="Arial"/>
        <family val="2"/>
      </rPr>
      <t xml:space="preserve"> dan memerlukan </t>
    </r>
    <r>
      <rPr>
        <b/>
        <sz val="11"/>
        <color indexed="8"/>
        <rFont val="Arial"/>
        <family val="2"/>
      </rPr>
      <t>banyak bimbingan, panduan dan latihan</t>
    </r>
    <r>
      <rPr>
        <sz val="11"/>
        <color indexed="8"/>
        <rFont val="Arial"/>
        <family val="2"/>
      </rPr>
      <t>.</t>
    </r>
  </si>
  <si>
    <r>
      <t xml:space="preserve">Murid mengenali pengarang, </t>
    </r>
    <r>
      <rPr>
        <b/>
        <sz val="11"/>
        <color indexed="8"/>
        <rFont val="Arial"/>
        <family val="2"/>
      </rPr>
      <t>memahami</t>
    </r>
    <r>
      <rPr>
        <sz val="11"/>
        <color indexed="8"/>
        <rFont val="Arial"/>
        <family val="2"/>
      </rPr>
      <t xml:space="preserve"> jenis, ciri-ciri, fungsi, elemen sastera dan memberikan kritikan mudah; mengenal pasti ciri-ciri insaniah yang dapat membangunkan diri, masyarakat dan negara; serta dapat menghasilkan karya pada tahap </t>
    </r>
    <r>
      <rPr>
        <b/>
        <sz val="11"/>
        <color indexed="8"/>
        <rFont val="Arial"/>
        <family val="2"/>
      </rPr>
      <t>lemah, terhad</t>
    </r>
    <r>
      <rPr>
        <sz val="11"/>
        <color indexed="8"/>
        <rFont val="Arial"/>
        <family val="2"/>
      </rPr>
      <t xml:space="preserve"> dan memerlukan </t>
    </r>
    <r>
      <rPr>
        <b/>
        <sz val="11"/>
        <color indexed="8"/>
        <rFont val="Arial"/>
        <family val="2"/>
      </rPr>
      <t>sedikit bimbingan, panduan dan latihan</t>
    </r>
    <r>
      <rPr>
        <sz val="11"/>
        <color indexed="8"/>
        <rFont val="Arial"/>
        <family val="2"/>
      </rPr>
      <t>.</t>
    </r>
  </si>
  <si>
    <r>
      <t xml:space="preserve">Murid mengenali pengarang, </t>
    </r>
    <r>
      <rPr>
        <b/>
        <sz val="11"/>
        <color indexed="8"/>
        <rFont val="Arial"/>
        <family val="2"/>
      </rPr>
      <t>menerangkan</t>
    </r>
    <r>
      <rPr>
        <sz val="11"/>
        <color indexed="8"/>
        <rFont val="Arial"/>
        <family val="2"/>
      </rPr>
      <t xml:space="preserve"> jenis, ciri-ciri, fungsi, elemen sastera dan memberikan kritikan; </t>
    </r>
    <r>
      <rPr>
        <b/>
        <sz val="11"/>
        <color indexed="8"/>
        <rFont val="Arial"/>
        <family val="2"/>
      </rPr>
      <t>menghuraikan</t>
    </r>
    <r>
      <rPr>
        <sz val="11"/>
        <color indexed="8"/>
        <rFont val="Arial"/>
        <family val="2"/>
      </rPr>
      <t xml:space="preserve"> ciri-ciri insaniah yang dapat membangunkan diri, masyarakat dan negara; serta dapat menghasilkan </t>
    </r>
    <r>
      <rPr>
        <b/>
        <sz val="11"/>
        <color indexed="8"/>
        <rFont val="Arial"/>
        <family val="2"/>
      </rPr>
      <t xml:space="preserve">karya yang kreatif tanpa bimbingan. </t>
    </r>
  </si>
  <si>
    <r>
      <t xml:space="preserve">Murid mengenali pengarang, </t>
    </r>
    <r>
      <rPr>
        <b/>
        <sz val="11"/>
        <color indexed="8"/>
        <rFont val="Arial"/>
        <family val="2"/>
      </rPr>
      <t>menerangkan</t>
    </r>
    <r>
      <rPr>
        <sz val="11"/>
        <color indexed="8"/>
        <rFont val="Arial"/>
        <family val="2"/>
      </rPr>
      <t xml:space="preserve"> jenis, ciri-ciri, fungsi, elemen sastera dan memberikan kritikan; </t>
    </r>
    <r>
      <rPr>
        <b/>
        <sz val="11"/>
        <color indexed="8"/>
        <rFont val="Arial"/>
        <family val="2"/>
      </rPr>
      <t>menghuraikan</t>
    </r>
    <r>
      <rPr>
        <sz val="11"/>
        <color indexed="8"/>
        <rFont val="Arial"/>
        <family val="2"/>
      </rPr>
      <t xml:space="preserve"> ciri-ciri insaniah yang dapat membangunkan diri, masyarakat dan negara; serta dapat menghasilkan </t>
    </r>
    <r>
      <rPr>
        <b/>
        <sz val="11"/>
        <color indexed="8"/>
        <rFont val="Arial"/>
        <family val="2"/>
      </rPr>
      <t>karya yang kreatif dan mengamalkan pembelajaran kendiri secara minimum.</t>
    </r>
  </si>
  <si>
    <r>
      <t xml:space="preserve">Murid mengenali pengarang,  </t>
    </r>
    <r>
      <rPr>
        <b/>
        <sz val="11"/>
        <color indexed="8"/>
        <rFont val="Arial"/>
        <family val="2"/>
      </rPr>
      <t>menganalisis</t>
    </r>
    <r>
      <rPr>
        <sz val="11"/>
        <color indexed="8"/>
        <rFont val="Arial"/>
        <family val="2"/>
      </rPr>
      <t xml:space="preserve"> jenis, ciri-ciri, fungsi, elemen sastera dan memberikan kritikan; </t>
    </r>
    <r>
      <rPr>
        <b/>
        <sz val="11"/>
        <color indexed="8"/>
        <rFont val="Arial"/>
        <family val="2"/>
      </rPr>
      <t>menilai</t>
    </r>
    <r>
      <rPr>
        <sz val="11"/>
        <color indexed="8"/>
        <rFont val="Arial"/>
        <family val="2"/>
      </rPr>
      <t xml:space="preserve"> ciri-ciri insaniah yang dapat membangunkan diri, masyarakat dan negara; serta dapat menghasilkan </t>
    </r>
    <r>
      <rPr>
        <b/>
        <sz val="11"/>
        <color indexed="8"/>
        <rFont val="Arial"/>
        <family val="2"/>
      </rPr>
      <t>karya yang kreatif dengan menggunakan media baharu dan mengamalkan pembelajaran kendiri.</t>
    </r>
  </si>
  <si>
    <t>KESUSASTERAAN MELAYU TINGKATAN 4</t>
  </si>
  <si>
    <t>SMK PUCHONG BATU 14</t>
  </si>
  <si>
    <t>PUCHONG</t>
  </si>
  <si>
    <t>SELANGOR</t>
  </si>
  <si>
    <t>PN. ROOSLINA HJ. AHMAD</t>
  </si>
  <si>
    <t>PENGETUA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</si>
</sst>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0000\-00\-0000"/>
    <numFmt numFmtId="165" formatCode="[$-14409]d\ mmmm\,\ yyyy;@"/>
    <numFmt numFmtId="166" formatCode="[$-14409]d/m/yyyy;@"/>
  </numFmts>
  <fonts count="48">
    <font>
      <sz val="11"/>
      <color indexed="8"/>
      <name val="Calibri"/>
    </font>
    <font>
      <sz val="11"/>
      <color indexed="8"/>
      <name val="Arial Narrow"/>
      <family val="2"/>
    </font>
    <font>
      <b/>
      <sz val="20"/>
      <color indexed="8"/>
      <name val="Arial Narrow"/>
      <family val="2"/>
    </font>
    <font>
      <b/>
      <sz val="16"/>
      <color indexed="8"/>
      <name val="Arial Narrow"/>
      <family val="2"/>
    </font>
    <font>
      <b/>
      <sz val="16"/>
      <color indexed="62"/>
      <name val="Arial Narrow"/>
      <family val="2"/>
    </font>
    <font>
      <sz val="11"/>
      <name val="Arial Narrow"/>
      <family val="2"/>
    </font>
    <font>
      <b/>
      <sz val="14"/>
      <name val="Arial Narrow"/>
      <family val="2"/>
    </font>
    <font>
      <b/>
      <sz val="12"/>
      <name val="Arial Narrow"/>
      <family val="2"/>
    </font>
    <font>
      <b/>
      <sz val="11"/>
      <name val="Arial Narrow"/>
      <family val="2"/>
    </font>
    <font>
      <sz val="11"/>
      <color indexed="62"/>
      <name val="Arial Narrow"/>
      <family val="2"/>
    </font>
    <font>
      <b/>
      <sz val="11"/>
      <color indexed="62"/>
      <name val="Arial Narrow"/>
      <family val="2"/>
    </font>
    <font>
      <b/>
      <sz val="11"/>
      <color indexed="8"/>
      <name val="Arial Narrow"/>
      <family val="2"/>
    </font>
    <font>
      <b/>
      <sz val="11"/>
      <color indexed="9"/>
      <name val="Arial Narrow"/>
      <family val="2"/>
    </font>
    <font>
      <sz val="14"/>
      <name val="Arial Narrow"/>
      <family val="2"/>
    </font>
    <font>
      <sz val="11"/>
      <color indexed="8"/>
      <name val="Arial"/>
      <family val="2"/>
    </font>
    <font>
      <b/>
      <sz val="11"/>
      <name val="Arial"/>
      <family val="2"/>
    </font>
    <font>
      <b/>
      <sz val="11"/>
      <color indexed="9"/>
      <name val="Arial"/>
      <family val="2"/>
    </font>
    <font>
      <sz val="11"/>
      <color indexed="9"/>
      <name val="Arial Narrow"/>
      <family val="2"/>
    </font>
    <font>
      <b/>
      <u/>
      <sz val="11"/>
      <color indexed="9"/>
      <name val="Arial Narrow"/>
      <family val="2"/>
    </font>
    <font>
      <b/>
      <sz val="12"/>
      <color indexed="18"/>
      <name val="Arial Narrow"/>
      <family val="2"/>
    </font>
    <font>
      <b/>
      <sz val="11"/>
      <color indexed="10"/>
      <name val="Aharoni"/>
    </font>
    <font>
      <b/>
      <sz val="14"/>
      <color indexed="18"/>
      <name val="Arial Narrow"/>
      <family val="2"/>
    </font>
    <font>
      <sz val="12"/>
      <name val="Arial Narrow"/>
      <family val="2"/>
    </font>
    <font>
      <b/>
      <sz val="18"/>
      <name val="Arial Narrow"/>
      <family val="2"/>
    </font>
    <font>
      <sz val="12"/>
      <color indexed="8"/>
      <name val="Arial Narrow"/>
      <family val="2"/>
    </font>
    <font>
      <b/>
      <sz val="12"/>
      <color indexed="8"/>
      <name val="Arial Narrow"/>
      <family val="2"/>
    </font>
    <font>
      <sz val="12"/>
      <color indexed="9"/>
      <name val="Arial Narrow"/>
      <family val="2"/>
    </font>
    <font>
      <b/>
      <sz val="12"/>
      <color indexed="9"/>
      <name val="Arial Narrow"/>
      <family val="2"/>
    </font>
    <font>
      <b/>
      <sz val="12"/>
      <color indexed="62"/>
      <name val="Arial Narrow"/>
      <family val="2"/>
    </font>
    <font>
      <b/>
      <sz val="11"/>
      <color indexed="8"/>
      <name val="Arial"/>
      <family val="2"/>
    </font>
    <font>
      <b/>
      <sz val="11"/>
      <color theme="1" tint="0.499984740745262"/>
      <name val="Arial Narrow"/>
      <family val="2"/>
    </font>
    <font>
      <sz val="11"/>
      <color theme="1"/>
      <name val="Calibri"/>
      <family val="2"/>
    </font>
    <font>
      <sz val="11"/>
      <color indexed="8"/>
      <name val="Calibri"/>
      <family val="2"/>
    </font>
    <font>
      <b/>
      <sz val="11"/>
      <color indexed="8"/>
      <name val="Calibri"/>
      <family val="2"/>
    </font>
    <font>
      <b/>
      <sz val="16"/>
      <color theme="1"/>
      <name val="Calibri"/>
      <family val="2"/>
    </font>
    <font>
      <b/>
      <sz val="18"/>
      <color theme="9" tint="0.79998168889431442"/>
      <name val="Calibri"/>
      <family val="2"/>
    </font>
    <font>
      <sz val="11"/>
      <color theme="9" tint="0.79998168889431442"/>
      <name val="Calibri"/>
      <family val="2"/>
    </font>
    <font>
      <i/>
      <sz val="11"/>
      <color indexed="8"/>
      <name val="Calibri"/>
      <family val="2"/>
    </font>
    <font>
      <b/>
      <i/>
      <sz val="11"/>
      <color indexed="8"/>
      <name val="Calibri"/>
      <family val="2"/>
    </font>
    <font>
      <sz val="10"/>
      <color indexed="8"/>
      <name val="Arial Narrow"/>
      <family val="2"/>
    </font>
    <font>
      <sz val="9"/>
      <color indexed="81"/>
      <name val="Tahoma"/>
      <family val="2"/>
    </font>
    <font>
      <b/>
      <sz val="9"/>
      <color indexed="81"/>
      <name val="Tahoma"/>
      <family val="2"/>
    </font>
    <font>
      <b/>
      <u/>
      <sz val="9"/>
      <color indexed="81"/>
      <name val="Tahoma"/>
      <family val="2"/>
    </font>
    <font>
      <b/>
      <sz val="11"/>
      <name val="Calibri"/>
      <family val="2"/>
    </font>
    <font>
      <sz val="12"/>
      <color indexed="8"/>
      <name val="Calibri"/>
      <family val="2"/>
    </font>
    <font>
      <sz val="11"/>
      <name val="Calibri"/>
      <family val="2"/>
    </font>
    <font>
      <sz val="12"/>
      <name val="Calibri"/>
      <family val="2"/>
    </font>
    <font>
      <b/>
      <sz val="12"/>
      <name val="Calibri"/>
      <family val="2"/>
    </font>
  </fonts>
  <fills count="16">
    <fill>
      <patternFill patternType="none"/>
    </fill>
    <fill>
      <patternFill patternType="gray125"/>
    </fill>
    <fill>
      <patternFill patternType="solid">
        <fgColor indexed="44"/>
        <bgColor indexed="64"/>
      </patternFill>
    </fill>
    <fill>
      <patternFill patternType="solid">
        <fgColor indexed="55"/>
        <bgColor indexed="64"/>
      </patternFill>
    </fill>
    <fill>
      <patternFill patternType="solid">
        <fgColor indexed="9"/>
        <bgColor indexed="64"/>
      </patternFill>
    </fill>
    <fill>
      <patternFill patternType="solid">
        <fgColor indexed="22"/>
        <bgColor indexed="64"/>
      </patternFill>
    </fill>
    <fill>
      <patternFill patternType="solid">
        <fgColor indexed="62"/>
        <bgColor indexed="64"/>
      </patternFill>
    </fill>
    <fill>
      <patternFill patternType="solid">
        <fgColor indexed="13"/>
        <bgColor indexed="64"/>
      </patternFill>
    </fill>
    <fill>
      <patternFill patternType="solid">
        <fgColor indexed="60"/>
        <bgColor indexed="64"/>
      </patternFill>
    </fill>
    <fill>
      <patternFill patternType="solid">
        <fgColor indexed="10"/>
        <bgColor indexed="64"/>
      </patternFill>
    </fill>
    <fill>
      <patternFill patternType="solid">
        <fgColor indexed="40"/>
        <bgColor indexed="64"/>
      </patternFill>
    </fill>
    <fill>
      <patternFill patternType="solid">
        <fgColor indexed="56"/>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rgb="FF0070C0"/>
        <bgColor indexed="64"/>
      </patternFill>
    </fill>
    <fill>
      <patternFill patternType="solid">
        <fgColor rgb="FF00B0F0"/>
        <bgColor indexed="64"/>
      </patternFill>
    </fill>
  </fills>
  <borders count="31">
    <border>
      <left/>
      <right/>
      <top/>
      <bottom/>
      <diagonal/>
    </border>
    <border>
      <left style="thin">
        <color indexed="8"/>
      </left>
      <right style="thin">
        <color indexed="8"/>
      </right>
      <top style="thin">
        <color indexed="8"/>
      </top>
      <bottom style="thin">
        <color indexed="8"/>
      </bottom>
      <diagonal/>
    </border>
    <border>
      <left/>
      <right/>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bottom/>
      <diagonal/>
    </border>
    <border>
      <left style="thin">
        <color indexed="8"/>
      </left>
      <right/>
      <top style="thin">
        <color indexed="8"/>
      </top>
      <bottom/>
      <diagonal/>
    </border>
    <border>
      <left/>
      <right style="thin">
        <color indexed="8"/>
      </right>
      <top style="thin">
        <color indexed="8"/>
      </top>
      <bottom/>
      <diagonal/>
    </border>
    <border>
      <left/>
      <right/>
      <top style="thin">
        <color indexed="8"/>
      </top>
      <bottom style="thin">
        <color indexed="8"/>
      </bottom>
      <diagonal/>
    </border>
    <border>
      <left/>
      <right style="thin">
        <color indexed="8"/>
      </right>
      <top/>
      <bottom/>
      <diagonal/>
    </border>
    <border>
      <left style="thin">
        <color indexed="8"/>
      </left>
      <right/>
      <top/>
      <bottom style="thin">
        <color indexed="8"/>
      </bottom>
      <diagonal/>
    </border>
    <border>
      <left/>
      <right style="thin">
        <color indexed="8"/>
      </right>
      <top/>
      <bottom style="thin">
        <color indexed="8"/>
      </bottom>
      <diagonal/>
    </border>
    <border>
      <left/>
      <right/>
      <top style="thin">
        <color indexed="8"/>
      </top>
      <bottom/>
      <diagonal/>
    </border>
    <border>
      <left style="thin">
        <color indexed="8"/>
      </left>
      <right style="thin">
        <color indexed="8"/>
      </right>
      <top/>
      <bottom style="thin">
        <color indexed="8"/>
      </bottom>
      <diagonal/>
    </border>
    <border>
      <left style="thin">
        <color indexed="8"/>
      </left>
      <right style="thin">
        <color indexed="8"/>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8"/>
      </right>
      <top style="thin">
        <color indexed="64"/>
      </top>
      <bottom style="thin">
        <color indexed="8"/>
      </bottom>
      <diagonal/>
    </border>
    <border>
      <left style="thin">
        <color indexed="64"/>
      </left>
      <right style="thin">
        <color indexed="64"/>
      </right>
      <top style="thin">
        <color indexed="64"/>
      </top>
      <bottom style="thin">
        <color indexed="8"/>
      </bottom>
      <diagonal/>
    </border>
    <border>
      <left style="thin">
        <color indexed="64"/>
      </left>
      <right style="thin">
        <color indexed="64"/>
      </right>
      <top style="thin">
        <color indexed="8"/>
      </top>
      <bottom style="thin">
        <color indexed="8"/>
      </bottom>
      <diagonal/>
    </border>
    <border>
      <left style="thin">
        <color indexed="64"/>
      </left>
      <right style="thin">
        <color indexed="64"/>
      </right>
      <top style="thin">
        <color indexed="8"/>
      </top>
      <bottom style="thin">
        <color indexed="64"/>
      </bottom>
      <diagonal/>
    </border>
    <border>
      <left style="thin">
        <color indexed="8"/>
      </left>
      <right/>
      <top style="thin">
        <color indexed="64"/>
      </top>
      <bottom style="thin">
        <color indexed="8"/>
      </bottom>
      <diagonal/>
    </border>
    <border>
      <left/>
      <right/>
      <top style="thin">
        <color indexed="64"/>
      </top>
      <bottom style="thin">
        <color indexed="8"/>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s>
  <cellStyleXfs count="1">
    <xf numFmtId="0" fontId="0" fillId="0" borderId="0">
      <alignment vertical="center"/>
    </xf>
  </cellStyleXfs>
  <cellXfs count="232">
    <xf numFmtId="0" fontId="0" fillId="0" borderId="0" xfId="0" applyAlignment="1"/>
    <xf numFmtId="0" fontId="1" fillId="0" borderId="0" xfId="0" applyFont="1" applyAlignment="1"/>
    <xf numFmtId="0" fontId="3" fillId="2" borderId="0" xfId="0" applyFont="1" applyFill="1" applyAlignment="1">
      <alignment horizontal="center" vertical="center"/>
    </xf>
    <xf numFmtId="0" fontId="4" fillId="2" borderId="0" xfId="0" applyFont="1" applyFill="1" applyAlignment="1">
      <alignment horizontal="center" vertical="center"/>
    </xf>
    <xf numFmtId="0" fontId="5" fillId="2" borderId="0" xfId="0" applyFont="1" applyFill="1" applyAlignment="1"/>
    <xf numFmtId="0" fontId="6" fillId="2" borderId="0" xfId="0" applyFont="1" applyFill="1" applyBorder="1" applyAlignment="1">
      <alignment horizontal="left"/>
    </xf>
    <xf numFmtId="0" fontId="5" fillId="2" borderId="0" xfId="0" applyFont="1" applyFill="1" applyBorder="1" applyAlignment="1"/>
    <xf numFmtId="0" fontId="5" fillId="2" borderId="0" xfId="0" applyFont="1" applyFill="1" applyBorder="1" applyAlignment="1">
      <alignment horizontal="center"/>
    </xf>
    <xf numFmtId="0" fontId="1" fillId="2" borderId="0" xfId="0" applyFont="1" applyFill="1" applyAlignment="1"/>
    <xf numFmtId="0" fontId="7" fillId="3" borderId="1" xfId="0" applyFont="1" applyFill="1" applyBorder="1" applyAlignment="1">
      <alignment horizontal="center"/>
    </xf>
    <xf numFmtId="0" fontId="8" fillId="3" borderId="1" xfId="0" applyFont="1" applyFill="1" applyBorder="1" applyAlignment="1">
      <alignment horizontal="center" vertical="center"/>
    </xf>
    <xf numFmtId="0" fontId="1" fillId="4" borderId="1" xfId="0" applyFont="1" applyFill="1" applyBorder="1" applyAlignment="1">
      <alignment horizontal="center"/>
    </xf>
    <xf numFmtId="0" fontId="9" fillId="2" borderId="0" xfId="0" applyFont="1" applyFill="1" applyBorder="1" applyAlignment="1">
      <alignment horizontal="center"/>
    </xf>
    <xf numFmtId="0" fontId="10" fillId="2" borderId="0" xfId="0" applyFont="1" applyFill="1" applyBorder="1" applyAlignment="1">
      <alignment horizontal="center"/>
    </xf>
    <xf numFmtId="0" fontId="9" fillId="2" borderId="0" xfId="0" applyFont="1" applyFill="1" applyBorder="1" applyAlignment="1"/>
    <xf numFmtId="0" fontId="1" fillId="5" borderId="1" xfId="0" applyFont="1" applyFill="1" applyBorder="1" applyAlignment="1">
      <alignment horizontal="center"/>
    </xf>
    <xf numFmtId="0" fontId="11" fillId="4" borderId="1" xfId="0" applyFont="1" applyFill="1" applyBorder="1" applyAlignment="1">
      <alignment horizontal="center"/>
    </xf>
    <xf numFmtId="0" fontId="5" fillId="2" borderId="0" xfId="0" applyFont="1" applyFill="1" applyBorder="1" applyAlignment="1">
      <alignment horizontal="center" vertical="center" wrapText="1"/>
    </xf>
    <xf numFmtId="0" fontId="8" fillId="2" borderId="0" xfId="0" applyFont="1" applyFill="1" applyBorder="1" applyAlignment="1"/>
    <xf numFmtId="0" fontId="1" fillId="2" borderId="0" xfId="0" applyFont="1" applyFill="1" applyAlignment="1">
      <alignment horizontal="center"/>
    </xf>
    <xf numFmtId="0" fontId="9" fillId="2" borderId="0" xfId="0" applyFont="1" applyFill="1" applyBorder="1" applyAlignment="1">
      <alignment vertical="center" wrapText="1"/>
    </xf>
    <xf numFmtId="0" fontId="4" fillId="2" borderId="0" xfId="0" applyFont="1" applyFill="1" applyBorder="1" applyAlignment="1">
      <alignment horizontal="center" vertical="center"/>
    </xf>
    <xf numFmtId="0" fontId="5" fillId="0" borderId="0" xfId="0" applyFont="1" applyAlignment="1"/>
    <xf numFmtId="0" fontId="13" fillId="7" borderId="0" xfId="0" applyFont="1" applyFill="1" applyBorder="1" applyAlignment="1">
      <alignment horizontal="left"/>
    </xf>
    <xf numFmtId="0" fontId="8" fillId="7" borderId="0" xfId="0" applyFont="1" applyFill="1" applyBorder="1" applyAlignment="1"/>
    <xf numFmtId="0" fontId="5" fillId="7" borderId="0" xfId="0" applyFont="1" applyFill="1" applyBorder="1" applyAlignment="1">
      <alignment horizontal="center"/>
    </xf>
    <xf numFmtId="0" fontId="14" fillId="0" borderId="0" xfId="0" applyFont="1" applyAlignment="1">
      <alignment vertical="center"/>
    </xf>
    <xf numFmtId="0" fontId="14" fillId="0" borderId="0" xfId="0" applyFont="1" applyAlignment="1">
      <alignment horizontal="left" vertical="center" wrapText="1" indent="1"/>
    </xf>
    <xf numFmtId="0" fontId="15" fillId="5" borderId="0" xfId="0" applyFont="1" applyFill="1" applyBorder="1" applyAlignment="1">
      <alignment horizontal="left" vertical="center" indent="1"/>
    </xf>
    <xf numFmtId="0" fontId="15" fillId="5" borderId="0" xfId="0" applyFont="1" applyFill="1" applyBorder="1" applyAlignment="1">
      <alignment horizontal="left" vertical="center" wrapText="1" indent="1"/>
    </xf>
    <xf numFmtId="0" fontId="14" fillId="4" borderId="0" xfId="0" applyFont="1" applyFill="1" applyAlignment="1">
      <alignment vertical="center"/>
    </xf>
    <xf numFmtId="0" fontId="14" fillId="4" borderId="0" xfId="0" applyFont="1" applyFill="1" applyAlignment="1">
      <alignment horizontal="left" vertical="center" wrapText="1" indent="1"/>
    </xf>
    <xf numFmtId="0" fontId="16" fillId="6" borderId="3" xfId="0" applyFont="1" applyFill="1" applyBorder="1" applyAlignment="1">
      <alignment horizontal="center" vertical="center" wrapText="1"/>
    </xf>
    <xf numFmtId="0" fontId="16" fillId="6" borderId="3" xfId="0" applyFont="1" applyFill="1" applyBorder="1" applyAlignment="1">
      <alignment horizontal="left" vertical="center" wrapText="1" indent="1"/>
    </xf>
    <xf numFmtId="0" fontId="14" fillId="5" borderId="1" xfId="0" applyFont="1" applyFill="1" applyBorder="1" applyAlignment="1">
      <alignment horizontal="center" vertical="center"/>
    </xf>
    <xf numFmtId="0" fontId="14" fillId="0" borderId="1" xfId="0" applyFont="1" applyBorder="1" applyAlignment="1">
      <alignment horizontal="left" vertical="center" wrapText="1" indent="1"/>
    </xf>
    <xf numFmtId="0" fontId="16" fillId="6" borderId="1" xfId="0" applyFont="1" applyFill="1" applyBorder="1" applyAlignment="1">
      <alignment horizontal="center" vertical="center" wrapText="1"/>
    </xf>
    <xf numFmtId="0" fontId="14" fillId="0" borderId="0" xfId="0" applyFont="1" applyAlignment="1">
      <alignment vertical="top"/>
    </xf>
    <xf numFmtId="0" fontId="14" fillId="0" borderId="0" xfId="0" applyFont="1" applyAlignment="1">
      <alignment horizontal="left" vertical="center" wrapText="1"/>
    </xf>
    <xf numFmtId="0" fontId="16" fillId="6" borderId="3" xfId="0" applyFont="1" applyFill="1" applyBorder="1" applyAlignment="1">
      <alignment horizontal="left" vertical="center" wrapText="1"/>
    </xf>
    <xf numFmtId="0" fontId="14" fillId="0" borderId="1" xfId="0" applyFont="1" applyBorder="1" applyAlignment="1">
      <alignment horizontal="left" vertical="center" wrapText="1"/>
    </xf>
    <xf numFmtId="0" fontId="16" fillId="6" borderId="1" xfId="0" applyFont="1" applyFill="1" applyBorder="1" applyAlignment="1">
      <alignment horizontal="center" vertical="center"/>
    </xf>
    <xf numFmtId="0" fontId="1" fillId="0" borderId="0" xfId="0" applyFont="1" applyAlignment="1">
      <alignment vertical="center"/>
    </xf>
    <xf numFmtId="0" fontId="1" fillId="0" borderId="0" xfId="0" applyFont="1" applyBorder="1" applyAlignment="1"/>
    <xf numFmtId="0" fontId="1" fillId="0" borderId="0" xfId="0" applyFont="1" applyFill="1" applyAlignment="1"/>
    <xf numFmtId="0" fontId="1" fillId="4" borderId="0" xfId="0" applyFont="1" applyFill="1" applyAlignment="1"/>
    <xf numFmtId="0" fontId="1" fillId="0" borderId="0" xfId="0" applyFont="1" applyAlignment="1">
      <alignment horizontal="center" vertical="center"/>
    </xf>
    <xf numFmtId="0" fontId="17" fillId="5" borderId="0" xfId="0" applyFont="1" applyFill="1" applyBorder="1" applyAlignment="1">
      <alignment horizontal="center" vertical="center"/>
    </xf>
    <xf numFmtId="0" fontId="18" fillId="5" borderId="0" xfId="0" applyFont="1" applyFill="1" applyBorder="1" applyAlignment="1">
      <alignment horizontal="center" vertical="center"/>
    </xf>
    <xf numFmtId="0" fontId="1" fillId="9" borderId="0" xfId="0" applyFont="1" applyFill="1" applyAlignment="1">
      <alignment horizontal="center" vertical="center"/>
    </xf>
    <xf numFmtId="0" fontId="21" fillId="2" borderId="0" xfId="0" applyFont="1" applyFill="1" applyBorder="1" applyAlignment="1">
      <alignment horizontal="left"/>
    </xf>
    <xf numFmtId="0" fontId="1" fillId="0" borderId="1" xfId="0" applyFont="1" applyBorder="1" applyAlignment="1">
      <alignment horizontal="left"/>
    </xf>
    <xf numFmtId="0" fontId="11" fillId="4" borderId="4" xfId="0" applyFont="1" applyFill="1" applyBorder="1" applyAlignment="1"/>
    <xf numFmtId="0" fontId="11" fillId="4" borderId="5" xfId="0" applyFont="1" applyFill="1" applyBorder="1" applyAlignment="1"/>
    <xf numFmtId="0" fontId="8" fillId="5" borderId="6" xfId="0" applyFont="1" applyFill="1" applyBorder="1" applyAlignment="1">
      <alignment horizontal="left"/>
    </xf>
    <xf numFmtId="0" fontId="8" fillId="5" borderId="0" xfId="0" applyFont="1" applyFill="1" applyBorder="1" applyAlignment="1">
      <alignment horizontal="left"/>
    </xf>
    <xf numFmtId="164" fontId="8" fillId="4" borderId="4" xfId="0" applyNumberFormat="1" applyFont="1" applyFill="1" applyBorder="1" applyAlignment="1">
      <alignment horizontal="left"/>
    </xf>
    <xf numFmtId="164" fontId="8" fillId="4" borderId="5" xfId="0" applyNumberFormat="1" applyFont="1" applyFill="1" applyBorder="1" applyAlignment="1"/>
    <xf numFmtId="0" fontId="8" fillId="4" borderId="4" xfId="0" applyFont="1" applyFill="1" applyBorder="1" applyAlignment="1"/>
    <xf numFmtId="0" fontId="8" fillId="4" borderId="5" xfId="0" applyFont="1" applyFill="1" applyBorder="1" applyAlignment="1"/>
    <xf numFmtId="0" fontId="8" fillId="4" borderId="5" xfId="0" applyNumberFormat="1" applyFont="1" applyFill="1" applyBorder="1" applyAlignment="1"/>
    <xf numFmtId="0" fontId="8" fillId="2" borderId="0" xfId="0" applyFont="1" applyFill="1" applyBorder="1" applyAlignment="1">
      <alignment horizontal="right"/>
    </xf>
    <xf numFmtId="0" fontId="12" fillId="6" borderId="4" xfId="0" applyFont="1" applyFill="1" applyBorder="1" applyAlignment="1">
      <alignment horizontal="center" vertical="center"/>
    </xf>
    <xf numFmtId="0" fontId="12" fillId="6" borderId="1" xfId="0" applyFont="1" applyFill="1" applyBorder="1" applyAlignment="1">
      <alignment horizontal="center" vertical="center" wrapText="1"/>
    </xf>
    <xf numFmtId="0" fontId="12" fillId="6" borderId="1" xfId="0" applyFont="1" applyFill="1" applyBorder="1" applyAlignment="1">
      <alignment horizontal="center" vertical="center"/>
    </xf>
    <xf numFmtId="0" fontId="24" fillId="10" borderId="9" xfId="0" applyFont="1" applyFill="1" applyBorder="1" applyAlignment="1">
      <alignment horizontal="center" vertical="center" wrapText="1"/>
    </xf>
    <xf numFmtId="0" fontId="25" fillId="2" borderId="1" xfId="0" applyFont="1" applyFill="1" applyBorder="1" applyAlignment="1">
      <alignment horizontal="center" vertical="center"/>
    </xf>
    <xf numFmtId="0" fontId="24" fillId="2" borderId="1" xfId="0" applyFont="1" applyFill="1" applyBorder="1" applyAlignment="1" applyProtection="1">
      <alignment horizontal="left" vertical="center" wrapText="1" indent="1"/>
      <protection hidden="1"/>
    </xf>
    <xf numFmtId="0" fontId="23" fillId="2" borderId="6" xfId="0" applyFont="1" applyFill="1" applyBorder="1" applyAlignment="1">
      <alignment vertical="center" textRotation="90" wrapText="1"/>
    </xf>
    <xf numFmtId="0" fontId="13" fillId="2" borderId="10" xfId="0" applyFont="1" applyFill="1" applyBorder="1" applyAlignment="1">
      <alignment vertical="center" textRotation="90" wrapText="1"/>
    </xf>
    <xf numFmtId="0" fontId="23" fillId="2" borderId="11" xfId="0" applyFont="1" applyFill="1" applyBorder="1" applyAlignment="1">
      <alignment vertical="center" textRotation="90" wrapText="1"/>
    </xf>
    <xf numFmtId="0" fontId="13" fillId="2" borderId="12" xfId="0" applyFont="1" applyFill="1" applyBorder="1" applyAlignment="1">
      <alignment vertical="center" textRotation="90" wrapText="1"/>
    </xf>
    <xf numFmtId="0" fontId="13" fillId="2" borderId="0" xfId="0" applyFont="1" applyFill="1" applyBorder="1" applyAlignment="1">
      <alignment vertical="center" wrapText="1"/>
    </xf>
    <xf numFmtId="0" fontId="24" fillId="2" borderId="0" xfId="0" applyFont="1" applyFill="1" applyBorder="1" applyAlignment="1">
      <alignment horizontal="center" vertical="center" wrapText="1"/>
    </xf>
    <xf numFmtId="0" fontId="25" fillId="2" borderId="0" xfId="0" applyFont="1" applyFill="1" applyBorder="1" applyAlignment="1">
      <alignment horizontal="center" vertical="center"/>
    </xf>
    <xf numFmtId="0" fontId="24" fillId="2" borderId="0" xfId="0" applyFont="1" applyFill="1" applyBorder="1" applyAlignment="1" applyProtection="1">
      <alignment vertical="center" wrapText="1"/>
      <protection hidden="1"/>
    </xf>
    <xf numFmtId="0" fontId="5" fillId="0" borderId="0" xfId="0" applyFont="1" applyFill="1" applyBorder="1" applyAlignment="1">
      <alignment horizontal="center"/>
    </xf>
    <xf numFmtId="0" fontId="13" fillId="0" borderId="0" xfId="0" applyFont="1" applyFill="1" applyBorder="1" applyAlignment="1">
      <alignment vertical="center" wrapText="1"/>
    </xf>
    <xf numFmtId="0" fontId="24" fillId="0" borderId="0" xfId="0" applyFont="1" applyFill="1" applyBorder="1" applyAlignment="1">
      <alignment horizontal="center" vertical="center" wrapText="1"/>
    </xf>
    <xf numFmtId="0" fontId="25" fillId="0" borderId="0" xfId="0" applyFont="1" applyFill="1" applyBorder="1" applyAlignment="1">
      <alignment horizontal="center" vertical="center"/>
    </xf>
    <xf numFmtId="0" fontId="24" fillId="0" borderId="0" xfId="0" applyFont="1" applyFill="1" applyBorder="1" applyAlignment="1" applyProtection="1">
      <alignment vertical="center" wrapText="1"/>
      <protection hidden="1"/>
    </xf>
    <xf numFmtId="0" fontId="24" fillId="0" borderId="0" xfId="0" applyFont="1" applyFill="1" applyBorder="1" applyAlignment="1">
      <alignment horizontal="center" vertical="center"/>
    </xf>
    <xf numFmtId="0" fontId="22" fillId="0" borderId="0" xfId="0" applyFont="1" applyFill="1" applyBorder="1" applyAlignment="1">
      <alignment vertical="center"/>
    </xf>
    <xf numFmtId="0" fontId="1" fillId="0" borderId="0" xfId="0" applyFont="1" applyBorder="1" applyAlignment="1">
      <alignment horizontal="center"/>
    </xf>
    <xf numFmtId="0" fontId="11" fillId="0" borderId="0" xfId="0" applyFont="1" applyBorder="1" applyAlignment="1"/>
    <xf numFmtId="0" fontId="1" fillId="4" borderId="0" xfId="0" applyFont="1" applyFill="1" applyBorder="1" applyAlignment="1"/>
    <xf numFmtId="0" fontId="1" fillId="9" borderId="0" xfId="0" applyFont="1" applyFill="1" applyAlignment="1"/>
    <xf numFmtId="0" fontId="1" fillId="9" borderId="0" xfId="0" applyFont="1" applyFill="1" applyAlignment="1" applyProtection="1">
      <protection locked="0"/>
    </xf>
    <xf numFmtId="0" fontId="1" fillId="0" borderId="0" xfId="0" applyFont="1" applyBorder="1" applyAlignment="1">
      <alignment horizontal="center" vertical="center"/>
    </xf>
    <xf numFmtId="0" fontId="1" fillId="0" borderId="0" xfId="0" applyFont="1" applyBorder="1" applyAlignment="1">
      <alignment horizontal="left"/>
    </xf>
    <xf numFmtId="0" fontId="26" fillId="4" borderId="0" xfId="0" applyFont="1" applyFill="1" applyAlignment="1"/>
    <xf numFmtId="0" fontId="24" fillId="0" borderId="0" xfId="0" applyFont="1" applyAlignment="1">
      <alignment vertical="center"/>
    </xf>
    <xf numFmtId="0" fontId="24" fillId="0" borderId="0" xfId="0" applyFont="1" applyAlignment="1"/>
    <xf numFmtId="0" fontId="24" fillId="0" borderId="0" xfId="0" applyFont="1" applyAlignment="1">
      <alignment horizontal="center"/>
    </xf>
    <xf numFmtId="0" fontId="26" fillId="5" borderId="0" xfId="0" applyFont="1" applyFill="1" applyAlignment="1"/>
    <xf numFmtId="0" fontId="27" fillId="5" borderId="0" xfId="0" applyFont="1" applyFill="1" applyAlignment="1" applyProtection="1">
      <protection locked="0"/>
    </xf>
    <xf numFmtId="0" fontId="28" fillId="5" borderId="0" xfId="0" applyFont="1" applyFill="1" applyAlignment="1">
      <alignment horizontal="right" vertical="center"/>
    </xf>
    <xf numFmtId="0" fontId="22" fillId="5" borderId="0" xfId="0" applyFont="1" applyFill="1" applyBorder="1" applyAlignment="1" applyProtection="1">
      <alignment vertical="center"/>
      <protection locked="0"/>
    </xf>
    <xf numFmtId="0" fontId="27" fillId="5" borderId="0" xfId="0" applyFont="1" applyFill="1" applyAlignment="1"/>
    <xf numFmtId="0" fontId="24" fillId="2" borderId="0" xfId="0" applyFont="1" applyFill="1" applyAlignment="1"/>
    <xf numFmtId="0" fontId="24" fillId="2" borderId="0" xfId="0" applyFont="1" applyFill="1" applyAlignment="1">
      <alignment horizontal="center"/>
    </xf>
    <xf numFmtId="0" fontId="7" fillId="2" borderId="0" xfId="0" applyFont="1" applyFill="1" applyAlignment="1">
      <alignment horizontal="left" vertical="center" indent="1"/>
    </xf>
    <xf numFmtId="0" fontId="22" fillId="2" borderId="0" xfId="0" applyFont="1" applyFill="1" applyAlignment="1">
      <alignment horizontal="right" vertical="center"/>
    </xf>
    <xf numFmtId="0" fontId="7" fillId="2" borderId="0" xfId="0" applyFont="1" applyFill="1" applyAlignment="1">
      <alignment vertical="center"/>
    </xf>
    <xf numFmtId="0" fontId="24" fillId="2" borderId="0" xfId="0" applyFont="1" applyFill="1" applyAlignment="1">
      <alignment vertical="center"/>
    </xf>
    <xf numFmtId="0" fontId="24" fillId="2" borderId="0" xfId="0" applyFont="1" applyFill="1" applyAlignment="1">
      <alignment horizontal="center" vertical="center"/>
    </xf>
    <xf numFmtId="0" fontId="22" fillId="2" borderId="0" xfId="0" applyFont="1" applyFill="1" applyAlignment="1">
      <alignment horizontal="center" vertical="center"/>
    </xf>
    <xf numFmtId="0" fontId="7" fillId="10" borderId="14" xfId="0" applyFont="1" applyFill="1" applyBorder="1" applyAlignment="1">
      <alignment horizontal="center" vertical="center" wrapText="1"/>
    </xf>
    <xf numFmtId="0" fontId="24" fillId="0" borderId="1" xfId="0" applyFont="1" applyBorder="1" applyAlignment="1" applyProtection="1">
      <alignment horizontal="center" vertical="center"/>
      <protection locked="0"/>
    </xf>
    <xf numFmtId="0" fontId="24" fillId="0" borderId="1" xfId="0" applyFont="1" applyBorder="1" applyAlignment="1" applyProtection="1">
      <alignment vertical="center"/>
      <protection locked="0"/>
    </xf>
    <xf numFmtId="164" fontId="24" fillId="0" borderId="1" xfId="0" applyNumberFormat="1" applyFont="1" applyBorder="1" applyAlignment="1" applyProtection="1">
      <alignment horizontal="center" vertical="center"/>
      <protection locked="0"/>
    </xf>
    <xf numFmtId="0" fontId="27" fillId="2" borderId="8" xfId="0" applyFont="1" applyFill="1" applyBorder="1" applyAlignment="1">
      <alignment vertical="center"/>
    </xf>
    <xf numFmtId="0" fontId="7" fillId="2" borderId="12" xfId="0" applyFont="1" applyFill="1" applyBorder="1" applyAlignment="1">
      <alignment vertical="center"/>
    </xf>
    <xf numFmtId="0" fontId="27" fillId="5" borderId="0" xfId="0" applyFont="1" applyFill="1" applyAlignment="1" applyProtection="1">
      <alignment horizontal="center"/>
      <protection locked="0"/>
    </xf>
    <xf numFmtId="0" fontId="27" fillId="5" borderId="0" xfId="0" applyFont="1" applyFill="1" applyAlignment="1">
      <alignment horizontal="center"/>
    </xf>
    <xf numFmtId="0" fontId="7" fillId="2" borderId="10" xfId="0" applyFont="1" applyFill="1" applyBorder="1" applyAlignment="1">
      <alignment vertical="center"/>
    </xf>
    <xf numFmtId="0" fontId="7" fillId="10" borderId="1" xfId="0" applyFont="1" applyFill="1" applyBorder="1" applyAlignment="1">
      <alignment horizontal="center" vertical="center" wrapText="1"/>
    </xf>
    <xf numFmtId="0" fontId="24" fillId="0" borderId="1" xfId="0" applyFont="1" applyBorder="1" applyAlignment="1">
      <alignment horizontal="center" vertical="center"/>
    </xf>
    <xf numFmtId="0" fontId="24" fillId="0" borderId="3" xfId="0" applyFont="1" applyBorder="1" applyAlignment="1">
      <alignment horizontal="center" vertical="center"/>
    </xf>
    <xf numFmtId="0" fontId="24" fillId="0" borderId="0" xfId="0" applyFont="1" applyBorder="1" applyAlignment="1">
      <alignment horizontal="center" vertical="center"/>
    </xf>
    <xf numFmtId="2" fontId="24" fillId="0" borderId="0" xfId="0" applyNumberFormat="1" applyFont="1" applyAlignment="1">
      <alignment vertical="center"/>
    </xf>
    <xf numFmtId="0" fontId="24" fillId="0" borderId="0" xfId="0" applyFont="1" applyBorder="1" applyAlignment="1">
      <alignment vertical="center"/>
    </xf>
    <xf numFmtId="0" fontId="24" fillId="4" borderId="7" xfId="0" applyFont="1" applyFill="1" applyBorder="1" applyAlignment="1"/>
    <xf numFmtId="0" fontId="24" fillId="4" borderId="13" xfId="0" applyFont="1" applyFill="1" applyBorder="1" applyAlignment="1"/>
    <xf numFmtId="0" fontId="24" fillId="4" borderId="13" xfId="0" applyFont="1" applyFill="1" applyBorder="1" applyAlignment="1">
      <alignment horizontal="center"/>
    </xf>
    <xf numFmtId="0" fontId="24" fillId="4" borderId="6" xfId="0" applyFont="1" applyFill="1" applyBorder="1" applyAlignment="1"/>
    <xf numFmtId="0" fontId="24" fillId="4" borderId="0" xfId="0" applyFont="1" applyFill="1" applyBorder="1" applyAlignment="1"/>
    <xf numFmtId="0" fontId="24" fillId="4" borderId="0" xfId="0" applyFont="1" applyFill="1" applyBorder="1" applyAlignment="1">
      <alignment horizontal="center"/>
    </xf>
    <xf numFmtId="0" fontId="24" fillId="4" borderId="0" xfId="0" applyFont="1" applyFill="1" applyBorder="1" applyAlignment="1" applyProtection="1">
      <alignment horizontal="center"/>
      <protection locked="0"/>
    </xf>
    <xf numFmtId="0" fontId="24" fillId="0" borderId="6" xfId="0" applyFont="1" applyBorder="1" applyAlignment="1"/>
    <xf numFmtId="0" fontId="25" fillId="0" borderId="0" xfId="0" applyFont="1" applyFill="1" applyBorder="1" applyAlignment="1" applyProtection="1">
      <protection locked="0"/>
    </xf>
    <xf numFmtId="0" fontId="25" fillId="0" borderId="0" xfId="0" applyFont="1" applyFill="1" applyBorder="1" applyAlignment="1" applyProtection="1">
      <alignment horizontal="center"/>
      <protection locked="0"/>
    </xf>
    <xf numFmtId="0" fontId="24" fillId="4" borderId="0" xfId="0" applyFont="1" applyFill="1" applyBorder="1" applyAlignment="1" applyProtection="1">
      <protection locked="0"/>
    </xf>
    <xf numFmtId="0" fontId="24" fillId="4" borderId="11" xfId="0" applyFont="1" applyFill="1" applyBorder="1" applyAlignment="1"/>
    <xf numFmtId="0" fontId="24" fillId="4" borderId="2" xfId="0" applyFont="1" applyFill="1" applyBorder="1" applyAlignment="1"/>
    <xf numFmtId="0" fontId="24" fillId="4" borderId="2" xfId="0" applyFont="1" applyFill="1" applyBorder="1" applyAlignment="1">
      <alignment horizontal="center"/>
    </xf>
    <xf numFmtId="0" fontId="24" fillId="4" borderId="8" xfId="0" applyFont="1" applyFill="1" applyBorder="1" applyAlignment="1">
      <alignment horizontal="center"/>
    </xf>
    <xf numFmtId="0" fontId="24" fillId="0" borderId="0" xfId="0" applyFont="1" applyBorder="1" applyAlignment="1"/>
    <xf numFmtId="0" fontId="24" fillId="4" borderId="10" xfId="0" applyFont="1" applyFill="1" applyBorder="1" applyAlignment="1">
      <alignment horizontal="center"/>
    </xf>
    <xf numFmtId="0" fontId="24" fillId="4" borderId="12" xfId="0" applyFont="1" applyFill="1" applyBorder="1" applyAlignment="1">
      <alignment horizontal="center"/>
    </xf>
    <xf numFmtId="0" fontId="7" fillId="2" borderId="0" xfId="0" applyFont="1" applyFill="1" applyAlignment="1" applyProtection="1">
      <alignment vertical="center"/>
      <protection locked="0"/>
    </xf>
    <xf numFmtId="11" fontId="24" fillId="0" borderId="1" xfId="0" applyNumberFormat="1" applyFont="1" applyBorder="1" applyAlignment="1" applyProtection="1">
      <alignment vertical="center"/>
      <protection locked="0"/>
    </xf>
    <xf numFmtId="166" fontId="22" fillId="5" borderId="0" xfId="0" applyNumberFormat="1" applyFont="1" applyFill="1" applyBorder="1" applyAlignment="1" applyProtection="1">
      <alignment horizontal="left" vertical="center"/>
      <protection locked="0"/>
    </xf>
    <xf numFmtId="165" fontId="8" fillId="4" borderId="4" xfId="0" applyNumberFormat="1" applyFont="1" applyFill="1" applyBorder="1" applyAlignment="1">
      <alignment horizontal="left"/>
    </xf>
    <xf numFmtId="0" fontId="30" fillId="0" borderId="0" xfId="0" applyFont="1" applyBorder="1" applyAlignment="1" applyProtection="1">
      <alignment horizontal="center"/>
      <protection locked="0"/>
    </xf>
    <xf numFmtId="0" fontId="32" fillId="0" borderId="0" xfId="0" applyFont="1" applyAlignment="1"/>
    <xf numFmtId="0" fontId="33" fillId="0" borderId="0" xfId="0" applyFont="1" applyAlignment="1"/>
    <xf numFmtId="0" fontId="0" fillId="12" borderId="0" xfId="0" applyFill="1" applyAlignment="1"/>
    <xf numFmtId="0" fontId="34" fillId="13" borderId="0" xfId="0" applyFont="1" applyFill="1" applyAlignment="1"/>
    <xf numFmtId="0" fontId="31" fillId="13" borderId="0" xfId="0" applyFont="1" applyFill="1" applyAlignment="1"/>
    <xf numFmtId="0" fontId="36" fillId="14" borderId="0" xfId="0" applyFont="1" applyFill="1" applyAlignment="1"/>
    <xf numFmtId="0" fontId="35" fillId="14" borderId="0" xfId="0" applyFont="1" applyFill="1" applyAlignment="1">
      <alignment vertical="center"/>
    </xf>
    <xf numFmtId="0" fontId="0" fillId="0" borderId="0" xfId="0" applyFill="1" applyBorder="1" applyAlignment="1"/>
    <xf numFmtId="0" fontId="0" fillId="0" borderId="0" xfId="0" applyBorder="1" applyAlignment="1"/>
    <xf numFmtId="0" fontId="33" fillId="12" borderId="0" xfId="0" applyFont="1" applyFill="1" applyAlignment="1"/>
    <xf numFmtId="0" fontId="0" fillId="12" borderId="0" xfId="0" applyFill="1" applyBorder="1" applyAlignment="1"/>
    <xf numFmtId="0" fontId="33" fillId="12" borderId="0" xfId="0" applyFont="1" applyFill="1" applyAlignment="1">
      <alignment horizontal="center"/>
    </xf>
    <xf numFmtId="0" fontId="33" fillId="12" borderId="0" xfId="0" applyFont="1" applyFill="1" applyBorder="1" applyAlignment="1"/>
    <xf numFmtId="0" fontId="24" fillId="4" borderId="0" xfId="0" applyFont="1" applyFill="1" applyBorder="1" applyAlignment="1" applyProtection="1"/>
    <xf numFmtId="0" fontId="24" fillId="0" borderId="0" xfId="0" applyFont="1" applyAlignment="1" applyProtection="1">
      <alignment vertical="center"/>
      <protection locked="0"/>
    </xf>
    <xf numFmtId="0" fontId="39" fillId="2" borderId="0" xfId="0" applyFont="1" applyFill="1" applyAlignment="1">
      <alignment horizontal="left" vertical="center"/>
    </xf>
    <xf numFmtId="0" fontId="5" fillId="2" borderId="0" xfId="0" applyFont="1" applyFill="1" applyAlignment="1">
      <alignment horizontal="right" vertical="center"/>
    </xf>
    <xf numFmtId="0" fontId="7" fillId="2" borderId="20" xfId="0" applyFont="1" applyFill="1" applyBorder="1" applyAlignment="1">
      <alignment vertical="center" wrapText="1"/>
    </xf>
    <xf numFmtId="0" fontId="7" fillId="2" borderId="21" xfId="0" applyFont="1" applyFill="1" applyBorder="1" applyAlignment="1">
      <alignment vertical="center" wrapText="1"/>
    </xf>
    <xf numFmtId="0" fontId="7" fillId="2" borderId="18" xfId="0" applyFont="1" applyFill="1" applyBorder="1" applyAlignment="1">
      <alignment vertical="center" wrapText="1"/>
    </xf>
    <xf numFmtId="0" fontId="7" fillId="2" borderId="19" xfId="0" applyFont="1" applyFill="1" applyBorder="1" applyAlignment="1">
      <alignment vertical="center" wrapText="1"/>
    </xf>
    <xf numFmtId="0" fontId="27" fillId="12" borderId="8" xfId="0" applyFont="1" applyFill="1" applyBorder="1" applyAlignment="1">
      <alignment vertical="center"/>
    </xf>
    <xf numFmtId="0" fontId="7" fillId="12" borderId="22" xfId="0" applyFont="1" applyFill="1" applyBorder="1" applyAlignment="1">
      <alignment vertical="center"/>
    </xf>
    <xf numFmtId="0" fontId="24" fillId="0" borderId="14" xfId="0" applyFont="1" applyBorder="1" applyAlignment="1" applyProtection="1">
      <alignment horizontal="center" vertical="center"/>
      <protection locked="0"/>
    </xf>
    <xf numFmtId="0" fontId="2" fillId="5" borderId="0" xfId="0" applyFont="1" applyFill="1" applyAlignment="1">
      <alignment vertical="center"/>
    </xf>
    <xf numFmtId="0" fontId="24" fillId="5" borderId="0" xfId="0" applyFont="1" applyFill="1" applyAlignment="1">
      <alignment horizontal="left" vertical="center"/>
    </xf>
    <xf numFmtId="0" fontId="24" fillId="5" borderId="0" xfId="0" applyFont="1" applyFill="1" applyAlignment="1">
      <alignment horizontal="right" vertical="center"/>
    </xf>
    <xf numFmtId="0" fontId="43" fillId="13" borderId="0" xfId="0" applyFont="1" applyFill="1" applyAlignment="1">
      <alignment horizontal="right" vertical="center"/>
    </xf>
    <xf numFmtId="0" fontId="7" fillId="15" borderId="14" xfId="0" applyFont="1" applyFill="1" applyBorder="1" applyAlignment="1">
      <alignment horizontal="center" vertical="center" wrapText="1"/>
    </xf>
    <xf numFmtId="0" fontId="24" fillId="15" borderId="1" xfId="0" applyFont="1" applyFill="1" applyBorder="1" applyAlignment="1" applyProtection="1">
      <alignment horizontal="center" vertical="center"/>
      <protection locked="0"/>
    </xf>
    <xf numFmtId="0" fontId="44" fillId="0" borderId="0" xfId="0" applyFont="1" applyAlignment="1">
      <alignment vertical="top"/>
    </xf>
    <xf numFmtId="0" fontId="47" fillId="0" borderId="0" xfId="0" applyFont="1" applyAlignment="1">
      <alignment horizontal="justify" vertical="justify" wrapText="1"/>
    </xf>
    <xf numFmtId="0" fontId="46" fillId="0" borderId="0" xfId="0" applyFont="1" applyAlignment="1">
      <alignment vertical="justify" wrapText="1"/>
    </xf>
    <xf numFmtId="0" fontId="45" fillId="0" borderId="0" xfId="0" applyFont="1" applyAlignment="1"/>
    <xf numFmtId="0" fontId="24" fillId="2" borderId="0" xfId="0" applyFont="1" applyFill="1" applyAlignment="1">
      <alignment horizontal="left" vertical="center" indent="1"/>
    </xf>
    <xf numFmtId="0" fontId="14" fillId="5" borderId="4" xfId="0" applyFont="1" applyFill="1" applyBorder="1" applyAlignment="1">
      <alignment horizontal="center" vertical="center"/>
    </xf>
    <xf numFmtId="0" fontId="14" fillId="0" borderId="28" xfId="0" applyFont="1" applyBorder="1" applyAlignment="1">
      <alignment vertical="center" wrapText="1"/>
    </xf>
    <xf numFmtId="0" fontId="16" fillId="8" borderId="3" xfId="0" applyFont="1" applyFill="1" applyBorder="1" applyAlignment="1">
      <alignment horizontal="left" vertical="center" wrapText="1"/>
    </xf>
    <xf numFmtId="0" fontId="7" fillId="12" borderId="26" xfId="0" applyFont="1" applyFill="1" applyBorder="1" applyAlignment="1">
      <alignment vertical="center"/>
    </xf>
    <xf numFmtId="0" fontId="7" fillId="12" borderId="27" xfId="0" applyFont="1" applyFill="1" applyBorder="1" applyAlignment="1">
      <alignment vertical="center"/>
    </xf>
    <xf numFmtId="0" fontId="45" fillId="0" borderId="0" xfId="0" applyFont="1" applyAlignment="1">
      <alignment horizontal="justify" vertical="justify" wrapText="1"/>
    </xf>
    <xf numFmtId="0" fontId="46" fillId="0" borderId="0" xfId="0" applyFont="1" applyAlignment="1">
      <alignment horizontal="justify" vertical="justify" wrapText="1"/>
    </xf>
    <xf numFmtId="0" fontId="32" fillId="0" borderId="0" xfId="0" applyFont="1" applyAlignment="1">
      <alignment horizontal="justify" vertical="justify" wrapText="1"/>
    </xf>
    <xf numFmtId="0" fontId="12" fillId="11" borderId="3" xfId="0" applyFont="1" applyFill="1" applyBorder="1" applyAlignment="1">
      <alignment horizontal="center" vertical="center" wrapText="1"/>
    </xf>
    <xf numFmtId="0" fontId="12" fillId="11" borderId="15" xfId="0" applyFont="1" applyFill="1" applyBorder="1" applyAlignment="1">
      <alignment horizontal="center" vertical="center" wrapText="1"/>
    </xf>
    <xf numFmtId="0" fontId="12" fillId="11" borderId="14" xfId="0" applyFont="1" applyFill="1" applyBorder="1" applyAlignment="1">
      <alignment horizontal="center" vertical="center" wrapText="1"/>
    </xf>
    <xf numFmtId="0" fontId="24" fillId="4" borderId="13" xfId="0" applyFont="1" applyFill="1" applyBorder="1" applyAlignment="1">
      <alignment horizontal="center"/>
    </xf>
    <xf numFmtId="0" fontId="24" fillId="4" borderId="0" xfId="0" applyFont="1" applyFill="1" applyBorder="1" applyAlignment="1" applyProtection="1">
      <alignment horizontal="center"/>
      <protection locked="0"/>
    </xf>
    <xf numFmtId="0" fontId="7" fillId="12" borderId="16" xfId="0" applyFont="1" applyFill="1" applyBorder="1" applyAlignment="1">
      <alignment horizontal="center" vertical="center"/>
    </xf>
    <xf numFmtId="0" fontId="7" fillId="12" borderId="29" xfId="0" applyFont="1" applyFill="1" applyBorder="1" applyAlignment="1">
      <alignment horizontal="center" vertical="center"/>
    </xf>
    <xf numFmtId="0" fontId="7" fillId="12" borderId="17" xfId="0" applyFont="1" applyFill="1" applyBorder="1" applyAlignment="1">
      <alignment horizontal="center" vertical="center"/>
    </xf>
    <xf numFmtId="0" fontId="7" fillId="12" borderId="20" xfId="0" applyFont="1" applyFill="1" applyBorder="1" applyAlignment="1">
      <alignment horizontal="center" vertical="center"/>
    </xf>
    <xf numFmtId="0" fontId="7" fillId="12" borderId="30" xfId="0" applyFont="1" applyFill="1" applyBorder="1" applyAlignment="1">
      <alignment horizontal="center" vertical="center"/>
    </xf>
    <xf numFmtId="0" fontId="7" fillId="12" borderId="21" xfId="0" applyFont="1" applyFill="1" applyBorder="1" applyAlignment="1">
      <alignment horizontal="center" vertical="center"/>
    </xf>
    <xf numFmtId="0" fontId="27" fillId="11" borderId="1" xfId="0" applyFont="1" applyFill="1" applyBorder="1" applyAlignment="1">
      <alignment horizontal="center" vertical="center"/>
    </xf>
    <xf numFmtId="0" fontId="27" fillId="11" borderId="4" xfId="0" applyFont="1" applyFill="1" applyBorder="1" applyAlignment="1">
      <alignment horizontal="center" vertical="center" wrapText="1"/>
    </xf>
    <xf numFmtId="0" fontId="27" fillId="11" borderId="23" xfId="0" applyFont="1" applyFill="1" applyBorder="1" applyAlignment="1">
      <alignment horizontal="center" vertical="center"/>
    </xf>
    <xf numFmtId="0" fontId="27" fillId="11" borderId="24" xfId="0" applyFont="1" applyFill="1" applyBorder="1" applyAlignment="1">
      <alignment horizontal="center" vertical="center"/>
    </xf>
    <xf numFmtId="0" fontId="27" fillId="11" borderId="25" xfId="0" applyFont="1" applyFill="1" applyBorder="1" applyAlignment="1">
      <alignment horizontal="center" vertical="center"/>
    </xf>
    <xf numFmtId="0" fontId="6" fillId="5" borderId="0" xfId="0" applyFont="1" applyFill="1" applyBorder="1" applyAlignment="1">
      <alignment horizontal="center" vertical="center"/>
    </xf>
    <xf numFmtId="165" fontId="19" fillId="5" borderId="0" xfId="0" applyNumberFormat="1" applyFont="1" applyFill="1" applyBorder="1" applyAlignment="1">
      <alignment horizontal="center" vertical="center"/>
    </xf>
    <xf numFmtId="0" fontId="20" fillId="9" borderId="0" xfId="0" applyFont="1" applyFill="1" applyAlignment="1">
      <alignment horizontal="center" vertical="center"/>
    </xf>
    <xf numFmtId="0" fontId="8" fillId="5" borderId="7" xfId="0" applyFont="1" applyFill="1" applyBorder="1" applyAlignment="1">
      <alignment horizontal="left"/>
    </xf>
    <xf numFmtId="0" fontId="8" fillId="5" borderId="13" xfId="0" applyFont="1" applyFill="1" applyBorder="1" applyAlignment="1">
      <alignment horizontal="left"/>
    </xf>
    <xf numFmtId="0" fontId="25" fillId="0" borderId="9" xfId="0" applyFont="1" applyFill="1" applyBorder="1" applyAlignment="1" applyProtection="1">
      <alignment horizontal="center" vertical="center"/>
      <protection locked="0"/>
    </xf>
    <xf numFmtId="0" fontId="8" fillId="5" borderId="6" xfId="0" applyFont="1" applyFill="1" applyBorder="1" applyAlignment="1">
      <alignment horizontal="left"/>
    </xf>
    <xf numFmtId="0" fontId="8" fillId="5" borderId="0" xfId="0" applyFont="1" applyFill="1" applyBorder="1" applyAlignment="1">
      <alignment horizontal="left"/>
    </xf>
    <xf numFmtId="0" fontId="8" fillId="5" borderId="11" xfId="0" applyFont="1" applyFill="1" applyBorder="1" applyAlignment="1">
      <alignment horizontal="left"/>
    </xf>
    <xf numFmtId="0" fontId="8" fillId="5" borderId="2" xfId="0" applyFont="1" applyFill="1" applyBorder="1" applyAlignment="1">
      <alignment horizontal="left"/>
    </xf>
    <xf numFmtId="0" fontId="7" fillId="2" borderId="1" xfId="0" applyFont="1" applyFill="1" applyBorder="1" applyAlignment="1">
      <alignment horizontal="left" vertical="center" wrapText="1"/>
    </xf>
    <xf numFmtId="0" fontId="7" fillId="2" borderId="4" xfId="0" applyFont="1" applyFill="1" applyBorder="1" applyAlignment="1">
      <alignment horizontal="left" vertical="center" wrapText="1"/>
    </xf>
    <xf numFmtId="0" fontId="2" fillId="2" borderId="0" xfId="0" applyFont="1" applyFill="1" applyBorder="1" applyAlignment="1">
      <alignment horizontal="center" vertical="center"/>
    </xf>
    <xf numFmtId="0" fontId="22" fillId="2" borderId="4" xfId="0" applyFont="1" applyFill="1" applyBorder="1" applyAlignment="1">
      <alignment horizontal="left" vertical="center" wrapText="1" indent="1"/>
    </xf>
    <xf numFmtId="0" fontId="22" fillId="2" borderId="5" xfId="0" applyFont="1" applyFill="1" applyBorder="1" applyAlignment="1">
      <alignment horizontal="left" vertical="center" wrapText="1" indent="1"/>
    </xf>
    <xf numFmtId="0" fontId="12" fillId="6" borderId="3" xfId="0" applyFont="1" applyFill="1" applyBorder="1" applyAlignment="1">
      <alignment horizontal="center" vertical="center" wrapText="1"/>
    </xf>
    <xf numFmtId="0" fontId="25" fillId="0" borderId="2" xfId="0" applyFont="1" applyFill="1" applyBorder="1" applyAlignment="1" applyProtection="1">
      <alignment horizontal="left" vertical="center"/>
      <protection locked="0"/>
    </xf>
    <xf numFmtId="0" fontId="6" fillId="2" borderId="0" xfId="0" applyFont="1" applyFill="1" applyBorder="1" applyAlignment="1">
      <alignment horizontal="right" vertical="center"/>
    </xf>
    <xf numFmtId="0" fontId="6" fillId="2" borderId="2" xfId="0" applyFont="1" applyFill="1" applyBorder="1" applyAlignment="1">
      <alignment horizontal="right" vertical="center"/>
    </xf>
    <xf numFmtId="0" fontId="7" fillId="2" borderId="0" xfId="0" applyFont="1" applyFill="1" applyBorder="1" applyAlignment="1">
      <alignment horizontal="left" vertical="center" wrapText="1"/>
    </xf>
    <xf numFmtId="0" fontId="7" fillId="2" borderId="2" xfId="0" applyFont="1" applyFill="1" applyBorder="1" applyAlignment="1">
      <alignment horizontal="left" vertical="center" wrapText="1"/>
    </xf>
    <xf numFmtId="0" fontId="7" fillId="2" borderId="16" xfId="0" applyFont="1" applyFill="1" applyBorder="1" applyAlignment="1">
      <alignment horizontal="center" vertical="center" wrapText="1"/>
    </xf>
    <xf numFmtId="0" fontId="7" fillId="2" borderId="17" xfId="0" applyFont="1" applyFill="1" applyBorder="1" applyAlignment="1">
      <alignment horizontal="center" vertical="center" wrapText="1"/>
    </xf>
    <xf numFmtId="0" fontId="7" fillId="2" borderId="18" xfId="0" applyFont="1" applyFill="1" applyBorder="1" applyAlignment="1">
      <alignment horizontal="center" vertical="center" wrapText="1"/>
    </xf>
    <xf numFmtId="0" fontId="7" fillId="2" borderId="19" xfId="0" applyFont="1" applyFill="1" applyBorder="1" applyAlignment="1">
      <alignment horizontal="center" vertical="center" wrapText="1"/>
    </xf>
    <xf numFmtId="0" fontId="7" fillId="2" borderId="20" xfId="0" applyFont="1" applyFill="1" applyBorder="1" applyAlignment="1">
      <alignment horizontal="center" vertical="center" wrapText="1"/>
    </xf>
    <xf numFmtId="0" fontId="7" fillId="2" borderId="21" xfId="0" applyFont="1" applyFill="1" applyBorder="1" applyAlignment="1">
      <alignment horizontal="center" vertical="center" wrapText="1"/>
    </xf>
    <xf numFmtId="0" fontId="2" fillId="5" borderId="0" xfId="0" applyFont="1" applyFill="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310530186511748E-2"/>
          <c:y val="0.10416709052364309"/>
          <c:w val="0.90299979159741461"/>
          <c:h val="0.72083626642361032"/>
        </c:manualLayout>
      </c:layout>
      <c:barChart>
        <c:barDir val="col"/>
        <c:grouping val="clustered"/>
        <c:varyColors val="0"/>
        <c:ser>
          <c:idx val="0"/>
          <c:order val="0"/>
          <c:tx>
            <c:strRef>
              <c:f>'GRAF PELAPORAN'!$J$8</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'GRAF PELAPORAN'!$K$8:$P$8</c:f>
              <c:numCache>
                <c:formatCode>General</c:formatCode>
                <c:ptCount val="6"/>
                <c:pt idx="0">
                  <c:v>0</c:v>
                </c:pt>
                <c:pt idx="1">
                  <c:v>0</c:v>
                </c:pt>
                <c:pt idx="2">
                  <c:v>0</c:v>
                </c:pt>
                <c:pt idx="3">
                  <c:v>6</c:v>
                </c:pt>
                <c:pt idx="4">
                  <c:v>0</c:v>
                </c:pt>
                <c:pt idx="5">
                  <c:v>0</c:v>
                </c:pt>
              </c:numCache>
            </c:numRef>
          </c:val>
          <c:extLst>
            <c:ext xmlns:c15="http://schemas.microsoft.com/office/drawing/2012/chart" uri="{02D57815-91ED-43cb-92C2-25804820EDAC}">
              <c15:filteredCategoryTitle>
                <c15:cat>
                  <c:strRef>
                    <c:extLst>
                      <c:ext uri="{02D57815-91ED-43cb-92C2-25804820EDAC}">
                        <c15:formulaRef>
                          <c15:sqref>'GRAF PELAPORAN'!$K$7:$P$7</c15:sqref>
                        </c15:formulaRef>
                      </c:ext>
                    </c:extLst>
                    <c:strCache>
                      <c:ptCount val="6"/>
                      <c:pt idx="0">
                        <c:v>TP 1</c:v>
                      </c:pt>
                      <c:pt idx="1">
                        <c:v>TP 2</c:v>
                      </c:pt>
                      <c:pt idx="2">
                        <c:v> TP 3</c:v>
                      </c:pt>
                      <c:pt idx="3">
                        <c:v> TP 4</c:v>
                      </c:pt>
                      <c:pt idx="4">
                        <c:v> TP 5</c:v>
                      </c:pt>
                      <c:pt idx="5">
                        <c:v> TP 6</c:v>
                      </c:pt>
                    </c:strCache>
                  </c:strRef>
                </c15:cat>
              </c15:filteredCategoryTitle>
            </c:ext>
            <c:ext xmlns:c16="http://schemas.microsoft.com/office/drawing/2014/chart" uri="{C3380CC4-5D6E-409C-BE32-E72D297353CC}">
              <c16:uniqueId val="{00000000-7A48-46FA-B628-5E7EB5F9DE8F}"/>
            </c:ext>
          </c:extLst>
        </c:ser>
        <c:dLbls>
          <c:showLegendKey val="0"/>
          <c:showVal val="0"/>
          <c:showCatName val="0"/>
          <c:showSerName val="0"/>
          <c:showPercent val="0"/>
          <c:showBubbleSize val="0"/>
        </c:dLbls>
        <c:gapWidth val="150"/>
        <c:axId val="146875704"/>
        <c:axId val="146876096"/>
      </c:barChart>
      <c:catAx>
        <c:axId val="146875704"/>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46876096"/>
        <c:crosses val="autoZero"/>
        <c:auto val="1"/>
        <c:lblAlgn val="ctr"/>
        <c:lblOffset val="100"/>
        <c:tickLblSkip val="1"/>
        <c:tickMarkSkip val="1"/>
        <c:noMultiLvlLbl val="0"/>
      </c:catAx>
      <c:valAx>
        <c:axId val="146876096"/>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46875704"/>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5161332213654E-2"/>
          <c:y val="0.10504223231156512"/>
          <c:w val="0.9024838321487012"/>
          <c:h val="0.71848886901110531"/>
        </c:manualLayout>
      </c:layout>
      <c:barChart>
        <c:barDir val="col"/>
        <c:grouping val="clustered"/>
        <c:varyColors val="0"/>
        <c:ser>
          <c:idx val="0"/>
          <c:order val="0"/>
          <c:tx>
            <c:strRef>
              <c:f>'GRAF PELAPORAN'!$B$8</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'GRAF PELAPORAN'!$C$8:$H$8</c:f>
              <c:numCache>
                <c:formatCode>General</c:formatCode>
                <c:ptCount val="6"/>
                <c:pt idx="0">
                  <c:v>0</c:v>
                </c:pt>
                <c:pt idx="1">
                  <c:v>6</c:v>
                </c:pt>
                <c:pt idx="2">
                  <c:v>0</c:v>
                </c:pt>
                <c:pt idx="3">
                  <c:v>0</c:v>
                </c:pt>
                <c:pt idx="4">
                  <c:v>0</c:v>
                </c:pt>
                <c:pt idx="5">
                  <c:v>0</c:v>
                </c:pt>
              </c:numCache>
            </c:numRef>
          </c:val>
          <c:extLst>
            <c:ext xmlns:c15="http://schemas.microsoft.com/office/drawing/2012/chart" uri="{02D57815-91ED-43cb-92C2-25804820EDAC}">
              <c15:filteredCategoryTitle>
                <c15:cat>
                  <c:strRef>
                    <c:extLst>
                      <c:ext uri="{02D57815-91ED-43cb-92C2-25804820EDAC}">
                        <c15:formulaRef>
                          <c15:sqref>'GRAF PELAPORAN'!$C$7:$H$7</c15:sqref>
                        </c15:formulaRef>
                      </c:ext>
                    </c:extLst>
                    <c:strCache>
                      <c:ptCount val="6"/>
                      <c:pt idx="0">
                        <c:v>TP 1</c:v>
                      </c:pt>
                      <c:pt idx="1">
                        <c:v>TP 2</c:v>
                      </c:pt>
                      <c:pt idx="2">
                        <c:v> TP 3</c:v>
                      </c:pt>
                      <c:pt idx="3">
                        <c:v> TP 4</c:v>
                      </c:pt>
                      <c:pt idx="4">
                        <c:v> TP 5</c:v>
                      </c:pt>
                      <c:pt idx="5">
                        <c:v> TP 6</c:v>
                      </c:pt>
                    </c:strCache>
                  </c:strRef>
                </c15:cat>
              </c15:filteredCategoryTitle>
            </c:ext>
            <c:ext xmlns:c16="http://schemas.microsoft.com/office/drawing/2014/chart" uri="{C3380CC4-5D6E-409C-BE32-E72D297353CC}">
              <c16:uniqueId val="{00000000-F178-4BF5-921E-65ADF9987EB7}"/>
            </c:ext>
          </c:extLst>
        </c:ser>
        <c:dLbls>
          <c:showLegendKey val="0"/>
          <c:showVal val="0"/>
          <c:showCatName val="0"/>
          <c:showSerName val="0"/>
          <c:showPercent val="0"/>
          <c:showBubbleSize val="0"/>
        </c:dLbls>
        <c:gapWidth val="150"/>
        <c:axId val="161307032"/>
        <c:axId val="161307424"/>
      </c:barChart>
      <c:catAx>
        <c:axId val="161307032"/>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307424"/>
        <c:crosses val="autoZero"/>
        <c:auto val="1"/>
        <c:lblAlgn val="ctr"/>
        <c:lblOffset val="100"/>
        <c:tickLblSkip val="1"/>
        <c:tickMarkSkip val="1"/>
        <c:noMultiLvlLbl val="0"/>
      </c:catAx>
      <c:valAx>
        <c:axId val="161307424"/>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307032"/>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310530186511748E-2"/>
          <c:y val="0.1046025104602511"/>
          <c:w val="0.90299979159741461"/>
          <c:h val="0.71966527196652741"/>
        </c:manualLayout>
      </c:layout>
      <c:barChart>
        <c:barDir val="col"/>
        <c:grouping val="clustered"/>
        <c:varyColors val="0"/>
        <c:ser>
          <c:idx val="0"/>
          <c:order val="0"/>
          <c:tx>
            <c:strRef>
              <c:f>'GRAF PELAPORAN'!$J$26</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'GRAF PELAPORAN'!$K$26:$P$26</c:f>
              <c:numCache>
                <c:formatCode>General</c:formatCode>
                <c:ptCount val="6"/>
                <c:pt idx="0">
                  <c:v>0</c:v>
                </c:pt>
                <c:pt idx="1">
                  <c:v>0</c:v>
                </c:pt>
                <c:pt idx="2">
                  <c:v>0</c:v>
                </c:pt>
                <c:pt idx="3">
                  <c:v>0</c:v>
                </c:pt>
                <c:pt idx="4">
                  <c:v>6</c:v>
                </c:pt>
                <c:pt idx="5">
                  <c:v>0</c:v>
                </c:pt>
              </c:numCache>
            </c:numRef>
          </c:val>
          <c:extLst>
            <c:ext xmlns:c15="http://schemas.microsoft.com/office/drawing/2012/chart" uri="{02D57815-91ED-43cb-92C2-25804820EDAC}">
              <c15:filteredCategoryTitle>
                <c15:cat>
                  <c:strRef>
                    <c:extLst>
                      <c:ext uri="{02D57815-91ED-43cb-92C2-25804820EDAC}">
                        <c15:formulaRef>
                          <c15:sqref>'GRAF PELAPORAN'!$K$7:$P$7</c15:sqref>
                        </c15:formulaRef>
                      </c:ext>
                    </c:extLst>
                    <c:strCache>
                      <c:ptCount val="6"/>
                      <c:pt idx="0">
                        <c:v>TP 1</c:v>
                      </c:pt>
                      <c:pt idx="1">
                        <c:v>TP 2</c:v>
                      </c:pt>
                      <c:pt idx="2">
                        <c:v> TP 3</c:v>
                      </c:pt>
                      <c:pt idx="3">
                        <c:v> TP 4</c:v>
                      </c:pt>
                      <c:pt idx="4">
                        <c:v> TP 5</c:v>
                      </c:pt>
                      <c:pt idx="5">
                        <c:v> TP 6</c:v>
                      </c:pt>
                    </c:strCache>
                  </c:strRef>
                </c15:cat>
              </c15:filteredCategoryTitle>
            </c:ext>
            <c:ext xmlns:c16="http://schemas.microsoft.com/office/drawing/2014/chart" uri="{C3380CC4-5D6E-409C-BE32-E72D297353CC}">
              <c16:uniqueId val="{00000000-1879-4D8E-AD54-499E5191EC1A}"/>
            </c:ext>
          </c:extLst>
        </c:ser>
        <c:dLbls>
          <c:showLegendKey val="0"/>
          <c:showVal val="0"/>
          <c:showCatName val="0"/>
          <c:showSerName val="0"/>
          <c:showPercent val="0"/>
          <c:showBubbleSize val="0"/>
        </c:dLbls>
        <c:gapWidth val="150"/>
        <c:axId val="161689808"/>
        <c:axId val="161690200"/>
      </c:barChart>
      <c:catAx>
        <c:axId val="161689808"/>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90200"/>
        <c:crosses val="autoZero"/>
        <c:auto val="1"/>
        <c:lblAlgn val="ctr"/>
        <c:lblOffset val="100"/>
        <c:tickLblSkip val="1"/>
        <c:tickMarkSkip val="1"/>
        <c:noMultiLvlLbl val="0"/>
      </c:catAx>
      <c:valAx>
        <c:axId val="161690200"/>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89808"/>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5161332213654E-2"/>
          <c:y val="0.10504223231156512"/>
          <c:w val="0.9024838321487012"/>
          <c:h val="0.71848886901110531"/>
        </c:manualLayout>
      </c:layout>
      <c:barChart>
        <c:barDir val="col"/>
        <c:grouping val="clustered"/>
        <c:varyColors val="0"/>
        <c:ser>
          <c:idx val="0"/>
          <c:order val="0"/>
          <c:tx>
            <c:strRef>
              <c:f>'GRAF PELAPORAN'!$B$26</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'GRAF PELAPORAN'!$C$26:$H$26</c:f>
              <c:numCache>
                <c:formatCode>General</c:formatCode>
                <c:ptCount val="6"/>
                <c:pt idx="0">
                  <c:v>0</c:v>
                </c:pt>
                <c:pt idx="1">
                  <c:v>0</c:v>
                </c:pt>
                <c:pt idx="2">
                  <c:v>0</c:v>
                </c:pt>
                <c:pt idx="3">
                  <c:v>0</c:v>
                </c:pt>
                <c:pt idx="4">
                  <c:v>0</c:v>
                </c:pt>
                <c:pt idx="5">
                  <c:v>6</c:v>
                </c:pt>
              </c:numCache>
            </c:numRef>
          </c:val>
          <c:extLst>
            <c:ext xmlns:c15="http://schemas.microsoft.com/office/drawing/2012/chart" uri="{02D57815-91ED-43cb-92C2-25804820EDAC}">
              <c15:filteredCategoryTitle>
                <c15:cat>
                  <c:strRef>
                    <c:extLst>
                      <c:ext uri="{02D57815-91ED-43cb-92C2-25804820EDAC}">
                        <c15:formulaRef>
                          <c15:sqref>'GRAF PELAPORAN'!$C$7:$H$7</c15:sqref>
                        </c15:formulaRef>
                      </c:ext>
                    </c:extLst>
                    <c:strCache>
                      <c:ptCount val="6"/>
                      <c:pt idx="0">
                        <c:v>TP 1</c:v>
                      </c:pt>
                      <c:pt idx="1">
                        <c:v>TP 2</c:v>
                      </c:pt>
                      <c:pt idx="2">
                        <c:v> TP 3</c:v>
                      </c:pt>
                      <c:pt idx="3">
                        <c:v> TP 4</c:v>
                      </c:pt>
                      <c:pt idx="4">
                        <c:v> TP 5</c:v>
                      </c:pt>
                      <c:pt idx="5">
                        <c:v> TP 6</c:v>
                      </c:pt>
                    </c:strCache>
                  </c:strRef>
                </c15:cat>
              </c15:filteredCategoryTitle>
            </c:ext>
            <c:ext xmlns:c16="http://schemas.microsoft.com/office/drawing/2014/chart" uri="{C3380CC4-5D6E-409C-BE32-E72D297353CC}">
              <c16:uniqueId val="{00000000-8559-47F4-BB74-5A708FD0602B}"/>
            </c:ext>
          </c:extLst>
        </c:ser>
        <c:dLbls>
          <c:showLegendKey val="0"/>
          <c:showVal val="0"/>
          <c:showCatName val="0"/>
          <c:showSerName val="0"/>
          <c:showPercent val="0"/>
          <c:showBubbleSize val="0"/>
        </c:dLbls>
        <c:gapWidth val="150"/>
        <c:axId val="162010016"/>
        <c:axId val="162010408"/>
      </c:barChart>
      <c:catAx>
        <c:axId val="162010016"/>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2010408"/>
        <c:crosses val="autoZero"/>
        <c:auto val="1"/>
        <c:lblAlgn val="ctr"/>
        <c:lblOffset val="100"/>
        <c:tickLblSkip val="1"/>
        <c:tickMarkSkip val="1"/>
        <c:noMultiLvlLbl val="0"/>
      </c:catAx>
      <c:valAx>
        <c:axId val="162010408"/>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2010016"/>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trlProps/ctrlProp1.xml><?xml version="1.0" encoding="utf-8"?>
<formControlPr xmlns="http://schemas.microsoft.com/office/spreadsheetml/2009/9/main" objectType="Radio" checked="Checked" firstButton="1" fmlaLink="$AI$12" lockText="1"/>
</file>

<file path=xl/ctrlProps/ctrlProp2.xml><?xml version="1.0" encoding="utf-8"?>
<formControlPr xmlns="http://schemas.microsoft.com/office/spreadsheetml/2009/9/main" objectType="Radio" lockText="1"/>
</file>

<file path=xl/ctrlProps/ctrlProp3.xml><?xml version="1.0" encoding="utf-8"?>
<formControlPr xmlns="http://schemas.microsoft.com/office/spreadsheetml/2009/9/main" objectType="Drop" dropStyle="combo" dx="16" fmlaLink="$I$6" fmlaRange="$J$7:$J$75" sel="1" val="0"/>
</file>

<file path=xl/drawings/_rels/drawing1.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microsoft.com/office/2007/relationships/hdphoto" Target="../media/hdphoto2.wdp"/><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microsoft.com/office/2007/relationships/hdphoto" Target="../media/hdphoto3.wdp"/><Relationship Id="rId5" Type="http://schemas.openxmlformats.org/officeDocument/2006/relationships/image" Target="../media/image3.png"/><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1247775</xdr:colOff>
          <xdr:row>5</xdr:row>
          <xdr:rowOff>9525</xdr:rowOff>
        </xdr:from>
        <xdr:to>
          <xdr:col>6</xdr:col>
          <xdr:colOff>85725</xdr:colOff>
          <xdr:row>5</xdr:row>
          <xdr:rowOff>219075</xdr:rowOff>
        </xdr:to>
        <xdr:sp macro="" textlink="">
          <xdr:nvSpPr>
            <xdr:cNvPr id="4097" name="Option Button 1" hidden="1">
              <a:extLst>
                <a:ext uri="{63B3BB69-23CF-44E3-9099-C40C66FF867C}">
                  <a14:compatExt spid="_x0000_s40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1247775</xdr:colOff>
          <xdr:row>5</xdr:row>
          <xdr:rowOff>228600</xdr:rowOff>
        </xdr:from>
        <xdr:to>
          <xdr:col>6</xdr:col>
          <xdr:colOff>76200</xdr:colOff>
          <xdr:row>6</xdr:row>
          <xdr:rowOff>209550</xdr:rowOff>
        </xdr:to>
        <xdr:sp macro="" textlink="">
          <xdr:nvSpPr>
            <xdr:cNvPr id="4098" name="Option Button 2" hidden="1">
              <a:extLst>
                <a:ext uri="{63B3BB69-23CF-44E3-9099-C40C66FF867C}">
                  <a14:compatExt spid="_x0000_s40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0</xdr:colOff>
      <xdr:row>0</xdr:row>
      <xdr:rowOff>42334</xdr:rowOff>
    </xdr:from>
    <xdr:to>
      <xdr:col>1</xdr:col>
      <xdr:colOff>1672166</xdr:colOff>
      <xdr:row>1</xdr:row>
      <xdr:rowOff>232585</xdr:rowOff>
    </xdr:to>
    <xdr:pic>
      <xdr:nvPicPr>
        <xdr:cNvPr id="10" name="Picture 9"/>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rightnessContrast contrast="40000"/>
                  </a14:imgEffect>
                </a14:imgLayer>
              </a14:imgProps>
            </a:ext>
            <a:ext uri="{28A0092B-C50C-407E-A947-70E740481C1C}">
              <a14:useLocalDpi xmlns:a14="http://schemas.microsoft.com/office/drawing/2010/main" val="0"/>
            </a:ext>
          </a:extLst>
        </a:blip>
        <a:stretch>
          <a:fillRect/>
        </a:stretch>
      </xdr:blipFill>
      <xdr:spPr>
        <a:xfrm>
          <a:off x="0" y="42334"/>
          <a:ext cx="2010833" cy="51833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3429000</xdr:colOff>
          <xdr:row>7</xdr:row>
          <xdr:rowOff>66675</xdr:rowOff>
        </xdr:from>
        <xdr:to>
          <xdr:col>6</xdr:col>
          <xdr:colOff>57150</xdr:colOff>
          <xdr:row>8</xdr:row>
          <xdr:rowOff>133350</xdr:rowOff>
        </xdr:to>
        <xdr:sp macro="" textlink="">
          <xdr:nvSpPr>
            <xdr:cNvPr id="2052" name="Drop Down 1" hidden="1">
              <a:extLst>
                <a:ext uri="{63B3BB69-23CF-44E3-9099-C40C66FF867C}">
                  <a14:compatExt spid="_x0000_s205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bevel/>
                  <a:headEnd/>
                  <a:tailEnd/>
                </a14:hiddenLine>
              </a:ext>
            </a:extLst>
          </xdr:spPr>
        </xdr:sp>
        <xdr:clientData fPrintsWithSheet="0"/>
      </xdr:twoCellAnchor>
    </mc:Choice>
    <mc:Fallback/>
  </mc:AlternateContent>
  <xdr:twoCellAnchor editAs="oneCell">
    <xdr:from>
      <xdr:col>0</xdr:col>
      <xdr:colOff>47623</xdr:colOff>
      <xdr:row>0</xdr:row>
      <xdr:rowOff>11907</xdr:rowOff>
    </xdr:from>
    <xdr:to>
      <xdr:col>4</xdr:col>
      <xdr:colOff>3394</xdr:colOff>
      <xdr:row>2</xdr:row>
      <xdr:rowOff>190500</xdr:rowOff>
    </xdr:to>
    <xdr:pic>
      <xdr:nvPicPr>
        <xdr:cNvPr id="5" name="Picture 4"/>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rightnessContrast contrast="40000"/>
                  </a14:imgEffect>
                </a14:imgLayer>
              </a14:imgProps>
            </a:ext>
            <a:ext uri="{28A0092B-C50C-407E-A947-70E740481C1C}">
              <a14:useLocalDpi xmlns:a14="http://schemas.microsoft.com/office/drawing/2010/main" val="0"/>
            </a:ext>
          </a:extLst>
        </a:blip>
        <a:stretch>
          <a:fillRect/>
        </a:stretch>
      </xdr:blipFill>
      <xdr:spPr>
        <a:xfrm>
          <a:off x="47623" y="11907"/>
          <a:ext cx="2725165" cy="702468"/>
        </a:xfrm>
        <a:prstGeom prst="rect">
          <a:avLst/>
        </a:prstGeom>
      </xdr:spPr>
    </xdr:pic>
    <xdr:clientData/>
  </xdr:twoCellAnchor>
  <xdr:twoCellAnchor>
    <xdr:from>
      <xdr:col>5</xdr:col>
      <xdr:colOff>4476750</xdr:colOff>
      <xdr:row>0</xdr:row>
      <xdr:rowOff>83344</xdr:rowOff>
    </xdr:from>
    <xdr:to>
      <xdr:col>5</xdr:col>
      <xdr:colOff>5667375</xdr:colOff>
      <xdr:row>3</xdr:row>
      <xdr:rowOff>226218</xdr:rowOff>
    </xdr:to>
    <xdr:sp macro="" textlink="">
      <xdr:nvSpPr>
        <xdr:cNvPr id="2" name="Rectangle 1"/>
        <xdr:cNvSpPr/>
      </xdr:nvSpPr>
      <xdr:spPr bwMode="auto">
        <a:xfrm>
          <a:off x="8096250" y="83344"/>
          <a:ext cx="1190625" cy="928687"/>
        </a:xfrm>
        <a:prstGeom prst="rect">
          <a:avLst/>
        </a:prstGeom>
        <a:noFill/>
        <a:ln>
          <a:headEnd type="none" w="med" len="med"/>
          <a:tailEnd type="none" w="med" len="med"/>
        </a:ln>
        <a:extLst/>
      </xdr:spPr>
      <xdr:style>
        <a:lnRef idx="2">
          <a:schemeClr val="accent5"/>
        </a:lnRef>
        <a:fillRef idx="1">
          <a:schemeClr val="lt1"/>
        </a:fillRef>
        <a:effectRef idx="0">
          <a:schemeClr val="accent5"/>
        </a:effectRef>
        <a:fontRef idx="minor">
          <a:schemeClr val="dk1"/>
        </a:fontRef>
      </xdr:style>
      <xdr:txBody>
        <a:bodyPr vertOverflow="clip" horzOverflow="clip" wrap="square" lIns="18288" tIns="0" rIns="0" bIns="0" rtlCol="0" anchor="ctr" upright="1"/>
        <a:lstStyle/>
        <a:p>
          <a:pPr algn="ctr"/>
          <a:r>
            <a:rPr lang="en-MY" sz="1200">
              <a:solidFill>
                <a:schemeClr val="bg1">
                  <a:lumMod val="50000"/>
                </a:schemeClr>
              </a:solidFill>
              <a:latin typeface="Arial Black" panose="020B0A04020102020204" pitchFamily="34" charset="0"/>
            </a:rPr>
            <a:t>LOGO SEKOLAH</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6112669</xdr:colOff>
      <xdr:row>0</xdr:row>
      <xdr:rowOff>54769</xdr:rowOff>
    </xdr:from>
    <xdr:to>
      <xdr:col>1</xdr:col>
      <xdr:colOff>7665244</xdr:colOff>
      <xdr:row>0</xdr:row>
      <xdr:rowOff>454977</xdr:rowOff>
    </xdr:to>
    <xdr:pic>
      <xdr:nvPicPr>
        <xdr:cNvPr id="3" name="Picture 2"/>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rightnessContrast contrast="40000"/>
                  </a14:imgEffect>
                </a14:imgLayer>
              </a14:imgProps>
            </a:ext>
            <a:ext uri="{28A0092B-C50C-407E-A947-70E740481C1C}">
              <a14:useLocalDpi xmlns:a14="http://schemas.microsoft.com/office/drawing/2010/main" val="0"/>
            </a:ext>
          </a:extLst>
        </a:blip>
        <a:stretch>
          <a:fillRect/>
        </a:stretch>
      </xdr:blipFill>
      <xdr:spPr>
        <a:xfrm>
          <a:off x="7505700" y="54769"/>
          <a:ext cx="1552575" cy="40020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9</xdr:col>
      <xdr:colOff>0</xdr:colOff>
      <xdr:row>8</xdr:row>
      <xdr:rowOff>257175</xdr:rowOff>
    </xdr:from>
    <xdr:to>
      <xdr:col>16</xdr:col>
      <xdr:colOff>0</xdr:colOff>
      <xdr:row>19</xdr:row>
      <xdr:rowOff>190500</xdr:rowOff>
    </xdr:to>
    <xdr:graphicFrame macro="">
      <xdr:nvGraphicFramePr>
        <xdr:cNvPr id="4134"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38100</xdr:colOff>
      <xdr:row>8</xdr:row>
      <xdr:rowOff>219075</xdr:rowOff>
    </xdr:from>
    <xdr:to>
      <xdr:col>8</xdr:col>
      <xdr:colOff>9525</xdr:colOff>
      <xdr:row>19</xdr:row>
      <xdr:rowOff>171450</xdr:rowOff>
    </xdr:to>
    <xdr:graphicFrame macro="">
      <xdr:nvGraphicFramePr>
        <xdr:cNvPr id="4145"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0</xdr:colOff>
      <xdr:row>26</xdr:row>
      <xdr:rowOff>190500</xdr:rowOff>
    </xdr:from>
    <xdr:to>
      <xdr:col>16</xdr:col>
      <xdr:colOff>0</xdr:colOff>
      <xdr:row>37</xdr:row>
      <xdr:rowOff>161925</xdr:rowOff>
    </xdr:to>
    <xdr:graphicFrame macro="">
      <xdr:nvGraphicFramePr>
        <xdr:cNvPr id="4158" name="Chart 4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0</xdr:colOff>
      <xdr:row>27</xdr:row>
      <xdr:rowOff>0</xdr:rowOff>
    </xdr:from>
    <xdr:to>
      <xdr:col>7</xdr:col>
      <xdr:colOff>614363</xdr:colOff>
      <xdr:row>37</xdr:row>
      <xdr:rowOff>176213</xdr:rowOff>
    </xdr:to>
    <xdr:graphicFrame macro="">
      <xdr:nvGraphicFramePr>
        <xdr:cNvPr id="35"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0</xdr:col>
      <xdr:colOff>74839</xdr:colOff>
      <xdr:row>0</xdr:row>
      <xdr:rowOff>144575</xdr:rowOff>
    </xdr:from>
    <xdr:to>
      <xdr:col>3</xdr:col>
      <xdr:colOff>3953</xdr:colOff>
      <xdr:row>3</xdr:row>
      <xdr:rowOff>119061</xdr:rowOff>
    </xdr:to>
    <xdr:pic>
      <xdr:nvPicPr>
        <xdr:cNvPr id="38" name="Picture 37"/>
        <xdr:cNvPicPr>
          <a:picLocks noChangeAspect="1"/>
        </xdr:cNvPicPr>
      </xdr:nvPicPr>
      <xdr:blipFill>
        <a:blip xmlns:r="http://schemas.openxmlformats.org/officeDocument/2006/relationships" r:embed="rId5" cstate="print">
          <a:extLst>
            <a:ext uri="{BEBA8EAE-BF5A-486C-A8C5-ECC9F3942E4B}">
              <a14:imgProps xmlns:a14="http://schemas.microsoft.com/office/drawing/2010/main">
                <a14:imgLayer r:embed="rId6">
                  <a14:imgEffect>
                    <a14:brightnessContrast contrast="40000"/>
                  </a14:imgEffect>
                </a14:imgLayer>
              </a14:imgProps>
            </a:ext>
            <a:ext uri="{28A0092B-C50C-407E-A947-70E740481C1C}">
              <a14:useLocalDpi xmlns:a14="http://schemas.microsoft.com/office/drawing/2010/main" val="0"/>
            </a:ext>
          </a:extLst>
        </a:blip>
        <a:stretch>
          <a:fillRect/>
        </a:stretch>
      </xdr:blipFill>
      <xdr:spPr>
        <a:xfrm>
          <a:off x="74839" y="144575"/>
          <a:ext cx="2274645" cy="58170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gradFill rotWithShape="0">
          <a:gsLst>
            <a:gs pos="0">
              <a:srgbClr val="BBD5F0"/>
            </a:gs>
            <a:gs pos="100000">
              <a:srgbClr val="9CBEE0"/>
            </a:gs>
          </a:gsLst>
          <a:lin ang="5400000"/>
        </a:gradFill>
        <a:ln w="15875" cap="flat" cmpd="sng" algn="ctr">
          <a:solidFill>
            <a:srgbClr val="739CC3"/>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gradFill rotWithShape="0">
          <a:gsLst>
            <a:gs pos="0">
              <a:srgbClr val="BBD5F0"/>
            </a:gs>
            <a:gs pos="100000">
              <a:srgbClr val="9CBEE0"/>
            </a:gs>
          </a:gsLst>
          <a:lin ang="5400000"/>
        </a:gradFill>
        <a:ln w="15875" cap="flat" cmpd="sng" algn="ctr">
          <a:solidFill>
            <a:srgbClr val="739CC3"/>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omments" Target="../comments1.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trlProp" Target="../ctrlProps/ctrlProp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M51"/>
  <sheetViews>
    <sheetView showGridLines="0" workbookViewId="0">
      <pane ySplit="2" topLeftCell="A24" activePane="bottomLeft" state="frozen"/>
      <selection pane="bottomLeft" activeCell="A5" sqref="A5:K9"/>
    </sheetView>
  </sheetViews>
  <sheetFormatPr defaultColWidth="30" defaultRowHeight="15"/>
  <cols>
    <col min="1" max="1" width="3.85546875" customWidth="1"/>
    <col min="2" max="10" width="9.140625" customWidth="1"/>
    <col min="11" max="11" width="18.140625" customWidth="1"/>
  </cols>
  <sheetData>
    <row r="1" spans="1:12" ht="24" customHeight="1">
      <c r="A1" s="151" t="s">
        <v>66</v>
      </c>
      <c r="B1" s="150"/>
      <c r="C1" s="150"/>
      <c r="D1" s="150"/>
      <c r="E1" s="150"/>
      <c r="F1" s="150"/>
      <c r="G1" s="150"/>
      <c r="H1" s="150"/>
      <c r="I1" s="150"/>
      <c r="J1" s="150"/>
      <c r="K1" s="150"/>
    </row>
    <row r="2" spans="1:12" ht="21">
      <c r="A2" s="148" t="s">
        <v>50</v>
      </c>
      <c r="B2" s="149"/>
      <c r="C2" s="149"/>
      <c r="D2" s="149"/>
      <c r="E2" s="149"/>
      <c r="F2" s="149"/>
      <c r="G2" s="149"/>
      <c r="H2" s="149"/>
      <c r="I2" s="149"/>
      <c r="J2" s="149"/>
      <c r="K2" s="172" t="s">
        <v>119</v>
      </c>
    </row>
    <row r="4" spans="1:12">
      <c r="A4" s="146" t="s">
        <v>51</v>
      </c>
    </row>
    <row r="5" spans="1:12" ht="15" customHeight="1">
      <c r="A5" s="185" t="s">
        <v>87</v>
      </c>
      <c r="B5" s="185"/>
      <c r="C5" s="185"/>
      <c r="D5" s="185"/>
      <c r="E5" s="185"/>
      <c r="F5" s="185"/>
      <c r="G5" s="185"/>
      <c r="H5" s="185"/>
      <c r="I5" s="185"/>
      <c r="J5" s="185"/>
      <c r="K5" s="185"/>
    </row>
    <row r="6" spans="1:12">
      <c r="A6" s="185"/>
      <c r="B6" s="185"/>
      <c r="C6" s="185"/>
      <c r="D6" s="185"/>
      <c r="E6" s="185"/>
      <c r="F6" s="185"/>
      <c r="G6" s="185"/>
      <c r="H6" s="185"/>
      <c r="I6" s="185"/>
      <c r="J6" s="185"/>
      <c r="K6" s="185"/>
    </row>
    <row r="7" spans="1:12">
      <c r="A7" s="185"/>
      <c r="B7" s="185"/>
      <c r="C7" s="185"/>
      <c r="D7" s="185"/>
      <c r="E7" s="185"/>
      <c r="F7" s="185"/>
      <c r="G7" s="185"/>
      <c r="H7" s="185"/>
      <c r="I7" s="185"/>
      <c r="J7" s="185"/>
      <c r="K7" s="185"/>
    </row>
    <row r="8" spans="1:12">
      <c r="A8" s="185"/>
      <c r="B8" s="185"/>
      <c r="C8" s="185"/>
      <c r="D8" s="185"/>
      <c r="E8" s="185"/>
      <c r="F8" s="185"/>
      <c r="G8" s="185"/>
      <c r="H8" s="185"/>
      <c r="I8" s="185"/>
      <c r="J8" s="185"/>
      <c r="K8" s="185"/>
    </row>
    <row r="9" spans="1:12">
      <c r="A9" s="185"/>
      <c r="B9" s="185"/>
      <c r="C9" s="185"/>
      <c r="D9" s="185"/>
      <c r="E9" s="185"/>
      <c r="F9" s="185"/>
      <c r="G9" s="185"/>
      <c r="H9" s="185"/>
      <c r="I9" s="185"/>
      <c r="J9" s="185"/>
      <c r="K9" s="185"/>
    </row>
    <row r="10" spans="1:12">
      <c r="B10" s="152"/>
      <c r="C10" s="152"/>
      <c r="D10" s="153"/>
      <c r="E10" s="153"/>
      <c r="F10" s="153"/>
      <c r="G10" s="153"/>
      <c r="H10" s="153"/>
      <c r="I10" s="153"/>
      <c r="J10" s="153"/>
      <c r="K10" s="153"/>
    </row>
    <row r="11" spans="1:12">
      <c r="A11" s="156" t="s">
        <v>59</v>
      </c>
      <c r="B11" s="157" t="s">
        <v>52</v>
      </c>
      <c r="C11" s="155"/>
      <c r="D11" s="155"/>
      <c r="E11" s="155"/>
      <c r="F11" s="155"/>
      <c r="G11" s="155"/>
      <c r="H11" s="155"/>
      <c r="I11" s="155"/>
      <c r="J11" s="155"/>
      <c r="K11" s="155"/>
      <c r="L11" s="153"/>
    </row>
    <row r="12" spans="1:12">
      <c r="B12" s="145" t="s">
        <v>53</v>
      </c>
    </row>
    <row r="13" spans="1:12">
      <c r="B13" s="145" t="s">
        <v>54</v>
      </c>
    </row>
    <row r="14" spans="1:12">
      <c r="B14" s="145" t="s">
        <v>55</v>
      </c>
    </row>
    <row r="15" spans="1:12">
      <c r="B15" s="145" t="s">
        <v>56</v>
      </c>
    </row>
    <row r="16" spans="1:12">
      <c r="B16" s="145" t="s">
        <v>57</v>
      </c>
    </row>
    <row r="17" spans="1:13">
      <c r="B17" s="145" t="s">
        <v>58</v>
      </c>
    </row>
    <row r="19" spans="1:13">
      <c r="A19" s="156" t="s">
        <v>60</v>
      </c>
      <c r="B19" s="154" t="s">
        <v>61</v>
      </c>
      <c r="C19" s="147"/>
      <c r="D19" s="147"/>
      <c r="E19" s="147"/>
      <c r="F19" s="147"/>
      <c r="G19" s="147"/>
      <c r="H19" s="147"/>
      <c r="I19" s="147"/>
      <c r="J19" s="147"/>
      <c r="K19" s="147"/>
    </row>
    <row r="20" spans="1:13">
      <c r="B20" s="145" t="s">
        <v>80</v>
      </c>
    </row>
    <row r="21" spans="1:13">
      <c r="B21" s="145" t="s">
        <v>62</v>
      </c>
    </row>
    <row r="22" spans="1:13">
      <c r="B22" s="145" t="s">
        <v>63</v>
      </c>
    </row>
    <row r="23" spans="1:13">
      <c r="B23" s="145" t="s">
        <v>65</v>
      </c>
    </row>
    <row r="24" spans="1:13">
      <c r="B24" s="145" t="s">
        <v>71</v>
      </c>
    </row>
    <row r="25" spans="1:13">
      <c r="B25" s="145" t="s">
        <v>67</v>
      </c>
    </row>
    <row r="26" spans="1:13">
      <c r="B26" s="145" t="s">
        <v>68</v>
      </c>
    </row>
    <row r="28" spans="1:13">
      <c r="A28" s="156" t="s">
        <v>69</v>
      </c>
      <c r="B28" s="154" t="s">
        <v>25</v>
      </c>
      <c r="C28" s="147"/>
      <c r="D28" s="147"/>
      <c r="E28" s="147"/>
      <c r="F28" s="147"/>
      <c r="G28" s="147"/>
      <c r="H28" s="147"/>
      <c r="I28" s="147"/>
      <c r="J28" s="147"/>
      <c r="K28" s="147"/>
    </row>
    <row r="29" spans="1:13" ht="15" customHeight="1">
      <c r="B29" s="187" t="s">
        <v>81</v>
      </c>
      <c r="C29" s="187"/>
      <c r="D29" s="187"/>
      <c r="E29" s="187"/>
      <c r="F29" s="187"/>
      <c r="G29" s="187"/>
      <c r="H29" s="187"/>
      <c r="I29" s="187"/>
      <c r="J29" s="187"/>
      <c r="K29" s="187"/>
      <c r="M29" s="145"/>
    </row>
    <row r="30" spans="1:13">
      <c r="B30" s="187"/>
      <c r="C30" s="187"/>
      <c r="D30" s="187"/>
      <c r="E30" s="187"/>
      <c r="F30" s="187"/>
      <c r="G30" s="187"/>
      <c r="H30" s="187"/>
      <c r="I30" s="187"/>
      <c r="J30" s="187"/>
      <c r="K30" s="187"/>
      <c r="M30" s="145"/>
    </row>
    <row r="31" spans="1:13">
      <c r="B31" s="187"/>
      <c r="C31" s="187"/>
      <c r="D31" s="187"/>
      <c r="E31" s="187"/>
      <c r="F31" s="187"/>
      <c r="G31" s="187"/>
      <c r="H31" s="187"/>
      <c r="I31" s="187"/>
      <c r="J31" s="187"/>
      <c r="K31" s="187"/>
      <c r="M31" s="145"/>
    </row>
    <row r="32" spans="1:13">
      <c r="B32" s="187"/>
      <c r="C32" s="187"/>
      <c r="D32" s="187"/>
      <c r="E32" s="187"/>
      <c r="F32" s="187"/>
      <c r="G32" s="187"/>
      <c r="H32" s="187"/>
      <c r="I32" s="187"/>
      <c r="J32" s="187"/>
      <c r="K32" s="187"/>
      <c r="M32" s="145"/>
    </row>
    <row r="33" spans="1:11">
      <c r="B33" s="187"/>
      <c r="C33" s="187"/>
      <c r="D33" s="187"/>
      <c r="E33" s="187"/>
      <c r="F33" s="187"/>
      <c r="G33" s="187"/>
      <c r="H33" s="187"/>
      <c r="I33" s="187"/>
      <c r="J33" s="187"/>
      <c r="K33" s="187"/>
    </row>
    <row r="34" spans="1:11">
      <c r="B34" s="187"/>
      <c r="C34" s="187"/>
      <c r="D34" s="187"/>
      <c r="E34" s="187"/>
      <c r="F34" s="187"/>
      <c r="G34" s="187"/>
      <c r="H34" s="187"/>
      <c r="I34" s="187"/>
      <c r="J34" s="187"/>
      <c r="K34" s="187"/>
    </row>
    <row r="36" spans="1:11">
      <c r="A36" s="156" t="s">
        <v>70</v>
      </c>
      <c r="B36" s="154" t="s">
        <v>88</v>
      </c>
      <c r="C36" s="147"/>
      <c r="D36" s="147"/>
      <c r="E36" s="147"/>
      <c r="F36" s="147"/>
      <c r="G36" s="147"/>
      <c r="H36" s="147"/>
      <c r="I36" s="147"/>
      <c r="J36" s="147"/>
      <c r="K36" s="147"/>
    </row>
    <row r="37" spans="1:11" ht="15" customHeight="1">
      <c r="A37" s="175">
        <v>1</v>
      </c>
      <c r="B37" s="186" t="s">
        <v>83</v>
      </c>
      <c r="C37" s="186"/>
      <c r="D37" s="186"/>
      <c r="E37" s="186"/>
      <c r="F37" s="186"/>
      <c r="G37" s="186"/>
      <c r="H37" s="186"/>
      <c r="I37" s="186"/>
      <c r="J37" s="186"/>
      <c r="K37" s="186"/>
    </row>
    <row r="38" spans="1:11" ht="15.75">
      <c r="A38" s="175"/>
      <c r="B38" s="186"/>
      <c r="C38" s="186"/>
      <c r="D38" s="186"/>
      <c r="E38" s="186"/>
      <c r="F38" s="186"/>
      <c r="G38" s="186"/>
      <c r="H38" s="186"/>
      <c r="I38" s="186"/>
      <c r="J38" s="186"/>
      <c r="K38" s="186"/>
    </row>
    <row r="39" spans="1:11" ht="13.5" customHeight="1">
      <c r="A39" s="175"/>
      <c r="B39" s="186"/>
      <c r="C39" s="186"/>
      <c r="D39" s="186"/>
      <c r="E39" s="186"/>
      <c r="F39" s="186"/>
      <c r="G39" s="186"/>
      <c r="H39" s="186"/>
      <c r="I39" s="186"/>
      <c r="J39" s="186"/>
      <c r="K39" s="186"/>
    </row>
    <row r="40" spans="1:11" ht="15.75">
      <c r="A40" s="175"/>
      <c r="B40" s="186"/>
      <c r="C40" s="186"/>
      <c r="D40" s="186"/>
      <c r="E40" s="186"/>
      <c r="F40" s="186"/>
      <c r="G40" s="186"/>
      <c r="H40" s="186"/>
      <c r="I40" s="186"/>
      <c r="J40" s="186"/>
      <c r="K40" s="186"/>
    </row>
    <row r="41" spans="1:11" ht="15" customHeight="1">
      <c r="A41" s="175">
        <v>2</v>
      </c>
      <c r="B41" s="186" t="s">
        <v>84</v>
      </c>
      <c r="C41" s="186"/>
      <c r="D41" s="186"/>
      <c r="E41" s="186"/>
      <c r="F41" s="186"/>
      <c r="G41" s="186"/>
      <c r="H41" s="186"/>
      <c r="I41" s="186"/>
      <c r="J41" s="186"/>
      <c r="K41" s="186"/>
    </row>
    <row r="42" spans="1:11" ht="15.75">
      <c r="A42" s="175"/>
      <c r="B42" s="186"/>
      <c r="C42" s="186"/>
      <c r="D42" s="186"/>
      <c r="E42" s="186"/>
      <c r="F42" s="186"/>
      <c r="G42" s="186"/>
      <c r="H42" s="186"/>
      <c r="I42" s="186"/>
      <c r="J42" s="186"/>
      <c r="K42" s="186"/>
    </row>
    <row r="43" spans="1:11" ht="15" customHeight="1">
      <c r="A43" s="175">
        <v>3</v>
      </c>
      <c r="B43" s="186" t="s">
        <v>85</v>
      </c>
      <c r="C43" s="186"/>
      <c r="D43" s="186"/>
      <c r="E43" s="186"/>
      <c r="F43" s="186"/>
      <c r="G43" s="186"/>
      <c r="H43" s="186"/>
      <c r="I43" s="186"/>
      <c r="J43" s="186"/>
      <c r="K43" s="186"/>
    </row>
    <row r="44" spans="1:11" ht="15.75">
      <c r="A44" s="175"/>
      <c r="B44" s="186"/>
      <c r="C44" s="186"/>
      <c r="D44" s="186"/>
      <c r="E44" s="186"/>
      <c r="F44" s="186"/>
      <c r="G44" s="186"/>
      <c r="H44" s="186"/>
      <c r="I44" s="186"/>
      <c r="J44" s="186"/>
      <c r="K44" s="186"/>
    </row>
    <row r="45" spans="1:11" ht="15" customHeight="1">
      <c r="A45" s="175">
        <v>4</v>
      </c>
      <c r="B45" s="186" t="s">
        <v>86</v>
      </c>
      <c r="C45" s="186"/>
      <c r="D45" s="186"/>
      <c r="E45" s="186"/>
      <c r="F45" s="186"/>
      <c r="G45" s="186"/>
      <c r="H45" s="186"/>
      <c r="I45" s="186"/>
      <c r="J45" s="186"/>
      <c r="K45" s="186"/>
    </row>
    <row r="46" spans="1:11" ht="14.25" customHeight="1">
      <c r="A46" s="175"/>
      <c r="B46" s="186"/>
      <c r="C46" s="186"/>
      <c r="D46" s="186"/>
      <c r="E46" s="186"/>
      <c r="F46" s="186"/>
      <c r="G46" s="186"/>
      <c r="H46" s="186"/>
      <c r="I46" s="186"/>
      <c r="J46" s="186"/>
      <c r="K46" s="186"/>
    </row>
    <row r="47" spans="1:11" ht="15" hidden="1" customHeight="1">
      <c r="A47" s="175"/>
      <c r="B47" s="186"/>
      <c r="C47" s="186"/>
      <c r="D47" s="186"/>
      <c r="E47" s="186"/>
      <c r="F47" s="186"/>
      <c r="G47" s="186"/>
      <c r="H47" s="186"/>
      <c r="I47" s="186"/>
      <c r="J47" s="186"/>
      <c r="K47" s="186"/>
    </row>
    <row r="48" spans="1:11" ht="15" customHeight="1">
      <c r="A48" s="175"/>
      <c r="B48" s="176"/>
      <c r="C48" s="177"/>
      <c r="D48" s="177"/>
      <c r="E48" s="177"/>
      <c r="F48" s="177"/>
      <c r="G48" s="177"/>
      <c r="H48" s="177"/>
      <c r="I48" s="177"/>
      <c r="J48" s="177"/>
      <c r="K48" s="177"/>
    </row>
    <row r="49" spans="2:11" ht="14.25" customHeight="1">
      <c r="B49" s="185" t="s">
        <v>89</v>
      </c>
      <c r="C49" s="185"/>
      <c r="D49" s="185"/>
      <c r="E49" s="185"/>
      <c r="F49" s="185"/>
      <c r="G49" s="185"/>
      <c r="H49" s="185"/>
      <c r="I49" s="185"/>
      <c r="J49" s="185"/>
      <c r="K49" s="185"/>
    </row>
    <row r="50" spans="2:11" ht="15" customHeight="1">
      <c r="B50" s="185"/>
      <c r="C50" s="185"/>
      <c r="D50" s="185"/>
      <c r="E50" s="185"/>
      <c r="F50" s="185"/>
      <c r="G50" s="185"/>
      <c r="H50" s="185"/>
      <c r="I50" s="185"/>
      <c r="J50" s="185"/>
      <c r="K50" s="185"/>
    </row>
    <row r="51" spans="2:11">
      <c r="B51" s="178"/>
      <c r="C51" s="178"/>
      <c r="D51" s="178"/>
      <c r="E51" s="178"/>
      <c r="F51" s="178"/>
      <c r="G51" s="178"/>
      <c r="H51" s="178"/>
      <c r="I51" s="178"/>
      <c r="J51" s="178"/>
      <c r="K51" s="178"/>
    </row>
  </sheetData>
  <mergeCells count="7">
    <mergeCell ref="B49:K50"/>
    <mergeCell ref="B43:K44"/>
    <mergeCell ref="B41:K42"/>
    <mergeCell ref="B45:K47"/>
    <mergeCell ref="A5:K9"/>
    <mergeCell ref="B29:K34"/>
    <mergeCell ref="B37:K40"/>
  </mergeCells>
  <printOptions horizontalCentered="1"/>
  <pageMargins left="0.23622047244094491" right="0.23622047244094491" top="0.74803149606299213" bottom="0.74803149606299213" header="0.31496062992125984" footer="0.31496062992125984"/>
  <pageSetup paperSize="9" scale="95" fitToHeight="0"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fitToPage="1"/>
  </sheetPr>
  <dimension ref="A1:AI135"/>
  <sheetViews>
    <sheetView showGridLines="0" tabSelected="1" zoomScale="90" zoomScaleNormal="90" zoomScaleSheetLayoutView="100" workbookViewId="0">
      <selection activeCell="A9" sqref="A9:A11"/>
    </sheetView>
  </sheetViews>
  <sheetFormatPr defaultRowHeight="15.75" zeroHeight="1"/>
  <cols>
    <col min="1" max="1" width="5" style="92" customWidth="1"/>
    <col min="2" max="2" width="35.85546875" style="92" customWidth="1"/>
    <col min="3" max="3" width="14.85546875" style="92" customWidth="1"/>
    <col min="4" max="4" width="14.42578125" style="93" customWidth="1"/>
    <col min="5" max="7" width="22.5703125" style="92" customWidth="1"/>
    <col min="8" max="12" width="7.28515625" style="92" hidden="1" customWidth="1"/>
    <col min="13" max="13" width="13" style="92" hidden="1" customWidth="1"/>
    <col min="14" max="14" width="14.42578125" style="92" hidden="1" customWidth="1"/>
    <col min="15" max="15" width="16.7109375" style="92" hidden="1" customWidth="1"/>
    <col min="16" max="16" width="16.5703125" style="92" hidden="1" customWidth="1"/>
    <col min="17" max="19" width="15.7109375" style="92" hidden="1" customWidth="1"/>
    <col min="20" max="28" width="2" style="92" hidden="1" customWidth="1"/>
    <col min="29" max="29" width="9.85546875" style="92" hidden="1" customWidth="1"/>
    <col min="30" max="30" width="20.42578125" style="93" customWidth="1"/>
    <col min="31" max="31" width="5.42578125" style="92" customWidth="1"/>
    <col min="32" max="32" width="2" style="92" hidden="1" customWidth="1"/>
    <col min="33" max="33" width="2.42578125" style="92" hidden="1" customWidth="1"/>
    <col min="34" max="34" width="9.140625" style="92" hidden="1" customWidth="1"/>
    <col min="35" max="35" width="2" style="92" hidden="1" customWidth="1"/>
    <col min="36" max="37" width="0" style="92" hidden="1" customWidth="1"/>
    <col min="38" max="16384" width="9.140625" style="92"/>
  </cols>
  <sheetData>
    <row r="1" spans="1:35" s="90" customFormat="1" ht="25.5" customHeight="1">
      <c r="A1" s="94"/>
      <c r="B1" s="95"/>
      <c r="C1" s="96" t="s">
        <v>0</v>
      </c>
      <c r="D1" s="97" t="s">
        <v>120</v>
      </c>
      <c r="E1" s="97"/>
      <c r="F1" s="97"/>
      <c r="G1" s="97"/>
      <c r="H1" s="97"/>
      <c r="I1" s="97"/>
      <c r="J1" s="97"/>
      <c r="K1" s="97"/>
      <c r="L1" s="97"/>
      <c r="M1" s="97"/>
      <c r="N1" s="97"/>
      <c r="O1" s="97"/>
      <c r="P1" s="97"/>
      <c r="Q1" s="97"/>
      <c r="R1" s="97"/>
      <c r="S1" s="97"/>
      <c r="T1" s="95"/>
      <c r="U1" s="95"/>
      <c r="V1" s="94"/>
      <c r="W1" s="95"/>
      <c r="X1" s="95"/>
      <c r="Y1" s="95"/>
      <c r="Z1" s="95"/>
      <c r="AA1" s="95"/>
      <c r="AB1" s="95"/>
      <c r="AC1" s="95"/>
      <c r="AD1" s="113"/>
    </row>
    <row r="2" spans="1:35" s="90" customFormat="1" ht="25.5" customHeight="1">
      <c r="A2" s="94"/>
      <c r="B2" s="95"/>
      <c r="C2" s="96" t="s">
        <v>1</v>
      </c>
      <c r="D2" s="97" t="s">
        <v>121</v>
      </c>
      <c r="E2" s="97"/>
      <c r="F2" s="97"/>
      <c r="G2" s="97"/>
      <c r="H2" s="97"/>
      <c r="I2" s="97"/>
      <c r="J2" s="97"/>
      <c r="K2" s="97"/>
      <c r="L2" s="97"/>
      <c r="M2" s="97"/>
      <c r="N2" s="97"/>
      <c r="O2" s="97"/>
      <c r="P2" s="97"/>
      <c r="Q2" s="97"/>
      <c r="R2" s="97"/>
      <c r="S2" s="97"/>
      <c r="T2" s="95"/>
      <c r="U2" s="95"/>
      <c r="V2" s="94"/>
      <c r="W2" s="95"/>
      <c r="X2" s="95"/>
      <c r="Y2" s="95"/>
      <c r="Z2" s="95"/>
      <c r="AA2" s="95"/>
      <c r="AB2" s="95"/>
      <c r="AC2" s="95"/>
      <c r="AD2" s="113"/>
    </row>
    <row r="3" spans="1:35" s="90" customFormat="1" ht="25.5" customHeight="1">
      <c r="A3" s="94"/>
      <c r="B3" s="98"/>
      <c r="C3" s="96" t="s">
        <v>2</v>
      </c>
      <c r="D3" s="97" t="s">
        <v>122</v>
      </c>
      <c r="E3" s="97"/>
      <c r="F3" s="97"/>
      <c r="G3" s="97"/>
      <c r="H3" s="97"/>
      <c r="I3" s="97"/>
      <c r="J3" s="97"/>
      <c r="K3" s="97"/>
      <c r="L3" s="97"/>
      <c r="M3" s="97"/>
      <c r="N3" s="97"/>
      <c r="O3" s="97"/>
      <c r="P3" s="97"/>
      <c r="Q3" s="97"/>
      <c r="R3" s="97"/>
      <c r="S3" s="97"/>
      <c r="T3" s="98"/>
      <c r="U3" s="98"/>
      <c r="V3" s="94"/>
      <c r="W3" s="98"/>
      <c r="X3" s="98"/>
      <c r="Y3" s="98"/>
      <c r="Z3" s="98"/>
      <c r="AA3" s="98"/>
      <c r="AB3" s="98"/>
      <c r="AC3" s="98"/>
      <c r="AD3" s="114"/>
    </row>
    <row r="4" spans="1:35" s="90" customFormat="1" ht="25.5" customHeight="1">
      <c r="A4" s="94"/>
      <c r="B4" s="95"/>
      <c r="C4" s="96" t="s">
        <v>64</v>
      </c>
      <c r="D4" s="142">
        <v>43375</v>
      </c>
      <c r="E4" s="97"/>
      <c r="F4" s="97"/>
      <c r="G4" s="97"/>
      <c r="H4" s="97"/>
      <c r="I4" s="97"/>
      <c r="J4" s="97"/>
      <c r="K4" s="97"/>
      <c r="L4" s="97"/>
      <c r="M4" s="97"/>
      <c r="N4" s="97"/>
      <c r="O4" s="97"/>
      <c r="P4" s="97"/>
      <c r="Q4" s="97"/>
      <c r="R4" s="97"/>
      <c r="S4" s="97" t="s">
        <v>3</v>
      </c>
      <c r="T4" s="95"/>
      <c r="U4" s="95"/>
      <c r="V4" s="94"/>
      <c r="W4" s="95"/>
      <c r="X4" s="95"/>
      <c r="Y4" s="95"/>
      <c r="Z4" s="95"/>
      <c r="AA4" s="95"/>
      <c r="AB4" s="95"/>
      <c r="AC4" s="95"/>
      <c r="AD4" s="113"/>
    </row>
    <row r="5" spans="1:35" ht="15.95" customHeight="1">
      <c r="A5" s="99"/>
      <c r="B5" s="99"/>
      <c r="C5" s="99"/>
      <c r="D5" s="100"/>
      <c r="E5" s="99"/>
      <c r="F5" s="99"/>
      <c r="G5" s="99" t="s">
        <v>73</v>
      </c>
      <c r="H5" s="99"/>
      <c r="I5" s="99"/>
      <c r="J5" s="99"/>
      <c r="K5" s="99"/>
      <c r="L5" s="99"/>
      <c r="M5" s="99"/>
      <c r="N5" s="99"/>
      <c r="P5" s="99"/>
      <c r="S5" s="100"/>
      <c r="T5" s="99"/>
      <c r="U5" s="99"/>
      <c r="V5" s="99"/>
      <c r="W5" s="99"/>
      <c r="X5" s="99"/>
      <c r="Y5" s="99"/>
      <c r="Z5" s="99"/>
      <c r="AA5" s="99"/>
      <c r="AB5" s="99"/>
      <c r="AC5" s="99"/>
      <c r="AD5" s="100"/>
    </row>
    <row r="6" spans="1:35" s="91" customFormat="1" ht="20.100000000000001" customHeight="1">
      <c r="A6" s="101" t="s">
        <v>4</v>
      </c>
      <c r="B6" s="99"/>
      <c r="C6" s="102" t="s">
        <v>5</v>
      </c>
      <c r="D6" s="140" t="s">
        <v>123</v>
      </c>
      <c r="E6" s="99"/>
      <c r="F6" s="99"/>
      <c r="G6" s="103" t="s">
        <v>74</v>
      </c>
      <c r="H6" s="103"/>
      <c r="I6" s="103"/>
      <c r="J6" s="103"/>
      <c r="K6" s="103"/>
      <c r="L6" s="103"/>
      <c r="M6" s="103"/>
      <c r="N6" s="99"/>
      <c r="P6" s="103"/>
      <c r="S6" s="100"/>
      <c r="T6" s="103"/>
      <c r="U6" s="103"/>
      <c r="V6" s="103"/>
      <c r="W6" s="103"/>
      <c r="X6" s="103"/>
      <c r="Y6" s="103"/>
      <c r="Z6" s="104"/>
      <c r="AA6" s="104"/>
      <c r="AB6" s="104"/>
      <c r="AC6" s="104"/>
      <c r="AD6" s="105"/>
    </row>
    <row r="7" spans="1:35" s="91" customFormat="1" ht="20.100000000000001" customHeight="1">
      <c r="A7" s="179" t="s">
        <v>90</v>
      </c>
      <c r="B7" s="103"/>
      <c r="C7" s="102" t="s">
        <v>6</v>
      </c>
      <c r="D7" s="140" t="s">
        <v>91</v>
      </c>
      <c r="E7" s="99"/>
      <c r="F7" s="99"/>
      <c r="G7" s="103" t="s">
        <v>72</v>
      </c>
      <c r="H7" s="103"/>
      <c r="I7" s="103"/>
      <c r="J7" s="103"/>
      <c r="K7" s="103"/>
      <c r="L7" s="103"/>
      <c r="M7" s="103"/>
      <c r="N7" s="99"/>
      <c r="P7" s="103"/>
      <c r="S7" s="100"/>
      <c r="T7" s="103"/>
      <c r="U7" s="103"/>
      <c r="V7" s="103"/>
      <c r="W7" s="103"/>
      <c r="X7" s="103"/>
      <c r="Y7" s="103"/>
      <c r="Z7" s="104"/>
      <c r="AA7" s="104"/>
      <c r="AB7" s="104"/>
      <c r="AC7" s="104"/>
      <c r="AD7" s="105"/>
    </row>
    <row r="8" spans="1:35" s="91" customFormat="1" ht="20.100000000000001" customHeight="1">
      <c r="A8" s="104"/>
      <c r="B8" s="103"/>
      <c r="C8" s="104"/>
      <c r="D8" s="103"/>
      <c r="E8" s="105"/>
      <c r="F8" s="106"/>
      <c r="G8" s="105"/>
      <c r="H8" s="106"/>
      <c r="I8" s="105"/>
      <c r="J8" s="106"/>
      <c r="K8" s="105"/>
      <c r="L8" s="106"/>
      <c r="M8" s="105"/>
      <c r="N8" s="106"/>
      <c r="O8" s="105"/>
      <c r="P8" s="106"/>
      <c r="Q8" s="105"/>
      <c r="R8" s="106"/>
      <c r="S8" s="105"/>
      <c r="T8" s="106"/>
      <c r="U8" s="105"/>
      <c r="V8" s="106"/>
      <c r="W8" s="105"/>
      <c r="X8" s="106"/>
      <c r="Y8" s="105"/>
      <c r="Z8" s="106"/>
      <c r="AA8" s="105"/>
      <c r="AB8" s="106"/>
      <c r="AC8" s="105"/>
      <c r="AD8" s="106"/>
    </row>
    <row r="9" spans="1:35" s="91" customFormat="1" ht="15.75" customHeight="1">
      <c r="A9" s="199" t="s">
        <v>7</v>
      </c>
      <c r="B9" s="199" t="s">
        <v>8</v>
      </c>
      <c r="C9" s="200" t="s">
        <v>9</v>
      </c>
      <c r="D9" s="201" t="s">
        <v>10</v>
      </c>
      <c r="E9" s="193" t="s">
        <v>82</v>
      </c>
      <c r="F9" s="194"/>
      <c r="G9" s="195"/>
      <c r="H9" s="166"/>
      <c r="I9" s="166"/>
      <c r="J9" s="166"/>
      <c r="K9" s="166"/>
      <c r="L9" s="166"/>
      <c r="M9" s="166"/>
      <c r="N9" s="166"/>
      <c r="O9" s="166"/>
      <c r="P9" s="166"/>
      <c r="Q9" s="111"/>
      <c r="R9" s="111"/>
      <c r="S9" s="111"/>
      <c r="T9" s="111"/>
      <c r="U9" s="111"/>
      <c r="V9" s="111"/>
      <c r="W9" s="111"/>
      <c r="X9" s="111"/>
      <c r="Y9" s="111"/>
      <c r="Z9" s="111"/>
      <c r="AA9" s="111"/>
      <c r="AB9" s="111"/>
      <c r="AC9" s="111"/>
      <c r="AD9" s="188" t="s">
        <v>11</v>
      </c>
    </row>
    <row r="10" spans="1:35" s="91" customFormat="1">
      <c r="A10" s="199"/>
      <c r="B10" s="199"/>
      <c r="C10" s="200"/>
      <c r="D10" s="202"/>
      <c r="E10" s="196"/>
      <c r="F10" s="197"/>
      <c r="G10" s="198"/>
      <c r="H10" s="167"/>
      <c r="I10" s="167"/>
      <c r="J10" s="167"/>
      <c r="K10" s="167"/>
      <c r="L10" s="167"/>
      <c r="M10" s="167"/>
      <c r="N10" s="183"/>
      <c r="O10" s="184"/>
      <c r="P10" s="167"/>
      <c r="Q10" s="112"/>
      <c r="R10" s="112"/>
      <c r="S10" s="112"/>
      <c r="T10" s="112"/>
      <c r="U10" s="112"/>
      <c r="V10" s="112"/>
      <c r="W10" s="112"/>
      <c r="X10" s="112"/>
      <c r="Y10" s="112"/>
      <c r="Z10" s="112"/>
      <c r="AA10" s="112"/>
      <c r="AB10" s="115"/>
      <c r="AC10" s="115"/>
      <c r="AD10" s="189"/>
    </row>
    <row r="11" spans="1:35" ht="52.5" customHeight="1">
      <c r="A11" s="199"/>
      <c r="B11" s="199"/>
      <c r="C11" s="200"/>
      <c r="D11" s="203"/>
      <c r="E11" s="107" t="s">
        <v>92</v>
      </c>
      <c r="F11" s="107" t="s">
        <v>99</v>
      </c>
      <c r="G11" s="107" t="s">
        <v>100</v>
      </c>
      <c r="H11" s="107">
        <v>4</v>
      </c>
      <c r="I11" s="107">
        <v>5</v>
      </c>
      <c r="J11" s="107">
        <v>6</v>
      </c>
      <c r="K11" s="107">
        <v>7</v>
      </c>
      <c r="L11" s="107">
        <v>8</v>
      </c>
      <c r="M11" s="173"/>
      <c r="N11" s="107"/>
      <c r="O11" s="107"/>
      <c r="P11" s="107"/>
      <c r="Q11" s="107"/>
      <c r="R11" s="107"/>
      <c r="S11" s="107"/>
      <c r="T11" s="107"/>
      <c r="U11" s="107"/>
      <c r="V11" s="107"/>
      <c r="W11" s="107"/>
      <c r="X11" s="107"/>
      <c r="Y11" s="107"/>
      <c r="Z11" s="107"/>
      <c r="AA11" s="107"/>
      <c r="AB11" s="116"/>
      <c r="AC11" s="116"/>
      <c r="AD11" s="190"/>
    </row>
    <row r="12" spans="1:35" s="91" customFormat="1">
      <c r="A12" s="108">
        <v>1</v>
      </c>
      <c r="B12" s="109" t="s">
        <v>44</v>
      </c>
      <c r="C12" s="110">
        <v>123356789413</v>
      </c>
      <c r="D12" s="168" t="s">
        <v>13</v>
      </c>
      <c r="E12" s="108">
        <v>2</v>
      </c>
      <c r="F12" s="108">
        <v>4</v>
      </c>
      <c r="G12" s="108">
        <v>6</v>
      </c>
      <c r="H12" s="108"/>
      <c r="I12" s="108"/>
      <c r="J12" s="108"/>
      <c r="K12" s="108"/>
      <c r="L12" s="108"/>
      <c r="M12" s="174"/>
      <c r="N12" s="108"/>
      <c r="O12" s="108"/>
      <c r="P12" s="108"/>
      <c r="Q12" s="108"/>
      <c r="R12" s="108"/>
      <c r="S12" s="108"/>
      <c r="T12" s="108"/>
      <c r="U12" s="108"/>
      <c r="V12" s="108"/>
      <c r="W12" s="108"/>
      <c r="X12" s="108"/>
      <c r="Y12" s="108"/>
      <c r="Z12" s="108"/>
      <c r="AA12" s="108"/>
      <c r="AB12" s="108"/>
      <c r="AC12" s="108"/>
      <c r="AD12" s="108">
        <v>5</v>
      </c>
      <c r="AF12" s="117">
        <v>0</v>
      </c>
      <c r="AG12" s="117" t="s">
        <v>12</v>
      </c>
      <c r="AI12" s="159">
        <v>1</v>
      </c>
    </row>
    <row r="13" spans="1:35" s="91" customFormat="1">
      <c r="A13" s="108">
        <v>2</v>
      </c>
      <c r="B13" s="109" t="s">
        <v>45</v>
      </c>
      <c r="C13" s="110">
        <v>133456789412</v>
      </c>
      <c r="D13" s="108" t="s">
        <v>12</v>
      </c>
      <c r="E13" s="108">
        <v>2</v>
      </c>
      <c r="F13" s="108">
        <v>4</v>
      </c>
      <c r="G13" s="108">
        <v>6</v>
      </c>
      <c r="H13" s="108"/>
      <c r="I13" s="108"/>
      <c r="J13" s="108"/>
      <c r="K13" s="108"/>
      <c r="L13" s="108"/>
      <c r="M13" s="174"/>
      <c r="N13" s="108"/>
      <c r="O13" s="108"/>
      <c r="P13" s="108"/>
      <c r="Q13" s="108"/>
      <c r="R13" s="108"/>
      <c r="S13" s="108"/>
      <c r="T13" s="108"/>
      <c r="U13" s="108"/>
      <c r="V13" s="108"/>
      <c r="W13" s="108"/>
      <c r="X13" s="108"/>
      <c r="Y13" s="108"/>
      <c r="Z13" s="108"/>
      <c r="AA13" s="108"/>
      <c r="AB13" s="108"/>
      <c r="AC13" s="108"/>
      <c r="AD13" s="108">
        <v>5</v>
      </c>
      <c r="AF13" s="117">
        <v>1</v>
      </c>
      <c r="AG13" s="117" t="s">
        <v>13</v>
      </c>
    </row>
    <row r="14" spans="1:35" s="91" customFormat="1">
      <c r="A14" s="108">
        <v>3</v>
      </c>
      <c r="B14" s="109" t="s">
        <v>46</v>
      </c>
      <c r="C14" s="110">
        <v>120001789413</v>
      </c>
      <c r="D14" s="108" t="s">
        <v>13</v>
      </c>
      <c r="E14" s="108">
        <v>2</v>
      </c>
      <c r="F14" s="108">
        <v>4</v>
      </c>
      <c r="G14" s="108">
        <v>6</v>
      </c>
      <c r="H14" s="108"/>
      <c r="I14" s="108"/>
      <c r="J14" s="108"/>
      <c r="K14" s="108"/>
      <c r="L14" s="108"/>
      <c r="M14" s="174"/>
      <c r="N14" s="108"/>
      <c r="O14" s="108"/>
      <c r="P14" s="108"/>
      <c r="Q14" s="108"/>
      <c r="R14" s="108"/>
      <c r="S14" s="108"/>
      <c r="T14" s="108"/>
      <c r="U14" s="108"/>
      <c r="V14" s="108"/>
      <c r="W14" s="108"/>
      <c r="X14" s="108"/>
      <c r="Y14" s="108"/>
      <c r="Z14" s="108"/>
      <c r="AA14" s="108"/>
      <c r="AB14" s="108"/>
      <c r="AC14" s="108"/>
      <c r="AD14" s="108">
        <v>5</v>
      </c>
      <c r="AF14" s="117">
        <v>2</v>
      </c>
      <c r="AG14" s="117" t="s">
        <v>12</v>
      </c>
    </row>
    <row r="15" spans="1:35" s="91" customFormat="1">
      <c r="A15" s="108">
        <v>4</v>
      </c>
      <c r="B15" s="109" t="s">
        <v>47</v>
      </c>
      <c r="C15" s="110">
        <v>123876789416</v>
      </c>
      <c r="D15" s="108" t="s">
        <v>12</v>
      </c>
      <c r="E15" s="108">
        <v>2</v>
      </c>
      <c r="F15" s="108">
        <v>4</v>
      </c>
      <c r="G15" s="108">
        <v>6</v>
      </c>
      <c r="H15" s="108"/>
      <c r="I15" s="108"/>
      <c r="J15" s="108"/>
      <c r="K15" s="108"/>
      <c r="L15" s="108"/>
      <c r="M15" s="174"/>
      <c r="N15" s="108"/>
      <c r="O15" s="108"/>
      <c r="P15" s="108"/>
      <c r="Q15" s="108"/>
      <c r="R15" s="108"/>
      <c r="S15" s="108"/>
      <c r="T15" s="108"/>
      <c r="U15" s="108"/>
      <c r="V15" s="108"/>
      <c r="W15" s="108"/>
      <c r="X15" s="108"/>
      <c r="Y15" s="108"/>
      <c r="Z15" s="108"/>
      <c r="AA15" s="108"/>
      <c r="AB15" s="108"/>
      <c r="AC15" s="108"/>
      <c r="AD15" s="108">
        <v>5</v>
      </c>
      <c r="AF15" s="117">
        <v>3</v>
      </c>
      <c r="AG15" s="117" t="s">
        <v>13</v>
      </c>
    </row>
    <row r="16" spans="1:35" s="91" customFormat="1">
      <c r="A16" s="108">
        <v>5</v>
      </c>
      <c r="B16" s="109" t="s">
        <v>48</v>
      </c>
      <c r="C16" s="110">
        <v>126100089417</v>
      </c>
      <c r="D16" s="108" t="s">
        <v>13</v>
      </c>
      <c r="E16" s="108">
        <v>2</v>
      </c>
      <c r="F16" s="108">
        <v>4</v>
      </c>
      <c r="G16" s="108">
        <v>6</v>
      </c>
      <c r="H16" s="108"/>
      <c r="I16" s="108"/>
      <c r="J16" s="108"/>
      <c r="K16" s="108"/>
      <c r="L16" s="108"/>
      <c r="M16" s="174"/>
      <c r="N16" s="108"/>
      <c r="O16" s="108"/>
      <c r="P16" s="108"/>
      <c r="Q16" s="108"/>
      <c r="R16" s="108"/>
      <c r="S16" s="108"/>
      <c r="T16" s="108"/>
      <c r="U16" s="108"/>
      <c r="V16" s="108"/>
      <c r="W16" s="108"/>
      <c r="X16" s="108"/>
      <c r="Y16" s="108"/>
      <c r="Z16" s="108"/>
      <c r="AA16" s="108"/>
      <c r="AB16" s="108"/>
      <c r="AC16" s="108"/>
      <c r="AD16" s="108">
        <v>5</v>
      </c>
      <c r="AF16" s="117">
        <v>4</v>
      </c>
      <c r="AG16" s="117" t="s">
        <v>12</v>
      </c>
    </row>
    <row r="17" spans="1:35" s="91" customFormat="1">
      <c r="A17" s="108">
        <v>6</v>
      </c>
      <c r="B17" s="109" t="s">
        <v>49</v>
      </c>
      <c r="C17" s="110">
        <v>149990009413</v>
      </c>
      <c r="D17" s="108" t="s">
        <v>13</v>
      </c>
      <c r="E17" s="108">
        <v>2</v>
      </c>
      <c r="F17" s="108">
        <v>4</v>
      </c>
      <c r="G17" s="108">
        <v>6</v>
      </c>
      <c r="H17" s="108"/>
      <c r="I17" s="108"/>
      <c r="J17" s="108"/>
      <c r="K17" s="108"/>
      <c r="L17" s="108"/>
      <c r="M17" s="174"/>
      <c r="N17" s="108"/>
      <c r="O17" s="108"/>
      <c r="P17" s="108"/>
      <c r="Q17" s="108"/>
      <c r="R17" s="108"/>
      <c r="S17" s="108"/>
      <c r="T17" s="108"/>
      <c r="U17" s="108"/>
      <c r="V17" s="108"/>
      <c r="W17" s="108"/>
      <c r="X17" s="108"/>
      <c r="Y17" s="108"/>
      <c r="Z17" s="108"/>
      <c r="AA17" s="108"/>
      <c r="AB17" s="108"/>
      <c r="AC17" s="108"/>
      <c r="AD17" s="108">
        <v>5</v>
      </c>
      <c r="AF17" s="117">
        <v>5</v>
      </c>
      <c r="AG17" s="117" t="s">
        <v>13</v>
      </c>
    </row>
    <row r="18" spans="1:35" s="91" customFormat="1">
      <c r="A18" s="108">
        <v>7</v>
      </c>
      <c r="B18" s="109"/>
      <c r="C18" s="110"/>
      <c r="D18" s="108"/>
      <c r="E18" s="108"/>
      <c r="F18" s="108"/>
      <c r="G18" s="108"/>
      <c r="H18" s="108"/>
      <c r="I18" s="108"/>
      <c r="J18" s="108"/>
      <c r="K18" s="108"/>
      <c r="L18" s="108"/>
      <c r="M18" s="108"/>
      <c r="N18" s="108"/>
      <c r="O18" s="108"/>
      <c r="P18" s="108"/>
      <c r="Q18" s="108"/>
      <c r="R18" s="108"/>
      <c r="S18" s="108"/>
      <c r="T18" s="108"/>
      <c r="U18" s="108"/>
      <c r="V18" s="108"/>
      <c r="W18" s="108"/>
      <c r="X18" s="108"/>
      <c r="Y18" s="108"/>
      <c r="Z18" s="108"/>
      <c r="AA18" s="108"/>
      <c r="AB18" s="108"/>
      <c r="AC18" s="108"/>
      <c r="AD18" s="108"/>
      <c r="AF18" s="118">
        <v>6</v>
      </c>
      <c r="AG18" s="118" t="s">
        <v>12</v>
      </c>
    </row>
    <row r="19" spans="1:35" s="91" customFormat="1">
      <c r="A19" s="108">
        <v>8</v>
      </c>
      <c r="B19" s="109"/>
      <c r="C19" s="110"/>
      <c r="D19" s="108"/>
      <c r="E19" s="108"/>
      <c r="F19" s="108"/>
      <c r="G19" s="108"/>
      <c r="H19" s="108"/>
      <c r="I19" s="108"/>
      <c r="J19" s="108"/>
      <c r="K19" s="108"/>
      <c r="L19" s="108"/>
      <c r="M19" s="108"/>
      <c r="N19" s="108"/>
      <c r="O19" s="108"/>
      <c r="P19" s="108"/>
      <c r="Q19" s="108"/>
      <c r="R19" s="108"/>
      <c r="S19" s="108"/>
      <c r="T19" s="108"/>
      <c r="U19" s="108"/>
      <c r="V19" s="108"/>
      <c r="W19" s="108"/>
      <c r="X19" s="108"/>
      <c r="Y19" s="108"/>
      <c r="Z19" s="108"/>
      <c r="AA19" s="108"/>
      <c r="AB19" s="108"/>
      <c r="AC19" s="108"/>
      <c r="AD19" s="108"/>
      <c r="AF19" s="117">
        <v>7</v>
      </c>
      <c r="AG19" s="117" t="s">
        <v>13</v>
      </c>
      <c r="AH19" s="121"/>
      <c r="AI19" s="121"/>
    </row>
    <row r="20" spans="1:35" s="91" customFormat="1">
      <c r="A20" s="108">
        <v>9</v>
      </c>
      <c r="B20" s="109"/>
      <c r="C20" s="110"/>
      <c r="D20" s="108"/>
      <c r="E20" s="108"/>
      <c r="F20" s="108"/>
      <c r="G20" s="108"/>
      <c r="H20" s="108"/>
      <c r="I20" s="108"/>
      <c r="J20" s="108"/>
      <c r="K20" s="108"/>
      <c r="L20" s="108"/>
      <c r="M20" s="108"/>
      <c r="N20" s="108"/>
      <c r="O20" s="108"/>
      <c r="P20" s="108"/>
      <c r="Q20" s="108"/>
      <c r="R20" s="108"/>
      <c r="S20" s="108"/>
      <c r="T20" s="108"/>
      <c r="U20" s="108"/>
      <c r="V20" s="108"/>
      <c r="W20" s="108"/>
      <c r="X20" s="108"/>
      <c r="Y20" s="108"/>
      <c r="Z20" s="108"/>
      <c r="AA20" s="108"/>
      <c r="AB20" s="108"/>
      <c r="AC20" s="108"/>
      <c r="AD20" s="108"/>
      <c r="AF20" s="118">
        <v>8</v>
      </c>
      <c r="AG20" s="118" t="s">
        <v>12</v>
      </c>
      <c r="AH20" s="121"/>
      <c r="AI20" s="121"/>
    </row>
    <row r="21" spans="1:35" s="91" customFormat="1">
      <c r="A21" s="108">
        <v>10</v>
      </c>
      <c r="B21" s="109"/>
      <c r="C21" s="110"/>
      <c r="D21" s="108"/>
      <c r="E21" s="108"/>
      <c r="F21" s="108"/>
      <c r="G21" s="108"/>
      <c r="H21" s="108"/>
      <c r="I21" s="108"/>
      <c r="J21" s="108"/>
      <c r="K21" s="108"/>
      <c r="L21" s="108"/>
      <c r="M21" s="108"/>
      <c r="N21" s="108"/>
      <c r="O21" s="108"/>
      <c r="P21" s="108"/>
      <c r="Q21" s="108"/>
      <c r="R21" s="108"/>
      <c r="S21" s="108"/>
      <c r="T21" s="108"/>
      <c r="U21" s="108"/>
      <c r="V21" s="108"/>
      <c r="W21" s="108"/>
      <c r="X21" s="108"/>
      <c r="Y21" s="108"/>
      <c r="Z21" s="108"/>
      <c r="AA21" s="108"/>
      <c r="AB21" s="108"/>
      <c r="AC21" s="108"/>
      <c r="AD21" s="108"/>
      <c r="AF21" s="117">
        <v>9</v>
      </c>
      <c r="AG21" s="117" t="s">
        <v>13</v>
      </c>
      <c r="AH21" s="121"/>
      <c r="AI21" s="121"/>
    </row>
    <row r="22" spans="1:35" s="91" customFormat="1">
      <c r="A22" s="108">
        <v>11</v>
      </c>
      <c r="B22" s="109"/>
      <c r="C22" s="110"/>
      <c r="D22" s="108"/>
      <c r="E22" s="108"/>
      <c r="F22" s="108"/>
      <c r="G22" s="108"/>
      <c r="H22" s="108"/>
      <c r="I22" s="108"/>
      <c r="J22" s="108"/>
      <c r="K22" s="108"/>
      <c r="L22" s="108"/>
      <c r="M22" s="108"/>
      <c r="N22" s="108"/>
      <c r="O22" s="108"/>
      <c r="P22" s="108"/>
      <c r="Q22" s="108"/>
      <c r="R22" s="108"/>
      <c r="S22" s="108"/>
      <c r="T22" s="108"/>
      <c r="U22" s="108"/>
      <c r="V22" s="108"/>
      <c r="W22" s="108"/>
      <c r="X22" s="108"/>
      <c r="Y22" s="108"/>
      <c r="Z22" s="108"/>
      <c r="AA22" s="108"/>
      <c r="AB22" s="108"/>
      <c r="AC22" s="108"/>
      <c r="AD22" s="108"/>
      <c r="AF22" s="119"/>
      <c r="AG22" s="119"/>
      <c r="AH22" s="121"/>
      <c r="AI22" s="121"/>
    </row>
    <row r="23" spans="1:35" s="91" customFormat="1">
      <c r="A23" s="108">
        <v>12</v>
      </c>
      <c r="B23" s="109"/>
      <c r="C23" s="110"/>
      <c r="D23" s="108"/>
      <c r="E23" s="108"/>
      <c r="F23" s="108"/>
      <c r="G23" s="108"/>
      <c r="H23" s="108"/>
      <c r="I23" s="108"/>
      <c r="J23" s="108"/>
      <c r="K23" s="108"/>
      <c r="L23" s="108"/>
      <c r="M23" s="108"/>
      <c r="N23" s="108"/>
      <c r="O23" s="108"/>
      <c r="P23" s="108"/>
      <c r="Q23" s="108"/>
      <c r="R23" s="108"/>
      <c r="S23" s="108"/>
      <c r="T23" s="108"/>
      <c r="U23" s="108"/>
      <c r="V23" s="108"/>
      <c r="W23" s="108"/>
      <c r="X23" s="108"/>
      <c r="Y23" s="108"/>
      <c r="Z23" s="108"/>
      <c r="AA23" s="108"/>
      <c r="AB23" s="108"/>
      <c r="AC23" s="108"/>
      <c r="AD23" s="108"/>
      <c r="AF23" s="119"/>
      <c r="AG23" s="119"/>
      <c r="AH23" s="121"/>
      <c r="AI23" s="121"/>
    </row>
    <row r="24" spans="1:35" s="91" customFormat="1">
      <c r="A24" s="108">
        <v>13</v>
      </c>
      <c r="B24" s="109"/>
      <c r="C24" s="110"/>
      <c r="D24" s="108"/>
      <c r="E24" s="108"/>
      <c r="F24" s="108"/>
      <c r="G24" s="108"/>
      <c r="H24" s="108"/>
      <c r="I24" s="108"/>
      <c r="J24" s="108"/>
      <c r="K24" s="108"/>
      <c r="L24" s="108"/>
      <c r="M24" s="108"/>
      <c r="N24" s="108"/>
      <c r="O24" s="108"/>
      <c r="P24" s="108"/>
      <c r="Q24" s="108"/>
      <c r="R24" s="108"/>
      <c r="S24" s="108"/>
      <c r="T24" s="108"/>
      <c r="U24" s="108"/>
      <c r="V24" s="108"/>
      <c r="W24" s="108"/>
      <c r="X24" s="108"/>
      <c r="Y24" s="108"/>
      <c r="Z24" s="108"/>
      <c r="AA24" s="108"/>
      <c r="AB24" s="108"/>
      <c r="AC24" s="108"/>
      <c r="AD24" s="108"/>
      <c r="AF24" s="119"/>
      <c r="AG24" s="119"/>
    </row>
    <row r="25" spans="1:35" s="91" customFormat="1">
      <c r="A25" s="108">
        <v>14</v>
      </c>
      <c r="B25" s="109"/>
      <c r="C25" s="110"/>
      <c r="D25" s="108"/>
      <c r="E25" s="108"/>
      <c r="F25" s="108"/>
      <c r="G25" s="108"/>
      <c r="H25" s="108"/>
      <c r="I25" s="108"/>
      <c r="J25" s="108"/>
      <c r="K25" s="108"/>
      <c r="L25" s="108"/>
      <c r="M25" s="108"/>
      <c r="N25" s="108"/>
      <c r="O25" s="108"/>
      <c r="P25" s="108"/>
      <c r="Q25" s="108"/>
      <c r="R25" s="108"/>
      <c r="S25" s="108"/>
      <c r="T25" s="108"/>
      <c r="U25" s="108"/>
      <c r="V25" s="108"/>
      <c r="W25" s="108"/>
      <c r="X25" s="108"/>
      <c r="Y25" s="108"/>
      <c r="Z25" s="108"/>
      <c r="AA25" s="108"/>
      <c r="AB25" s="108"/>
      <c r="AC25" s="108"/>
      <c r="AD25" s="108"/>
      <c r="AF25" s="119"/>
      <c r="AG25" s="119"/>
    </row>
    <row r="26" spans="1:35" s="91" customFormat="1">
      <c r="A26" s="108">
        <v>15</v>
      </c>
      <c r="B26" s="109"/>
      <c r="C26" s="110"/>
      <c r="D26" s="108"/>
      <c r="E26" s="108"/>
      <c r="F26" s="108"/>
      <c r="G26" s="108"/>
      <c r="H26" s="108"/>
      <c r="I26" s="108"/>
      <c r="J26" s="108"/>
      <c r="K26" s="108"/>
      <c r="L26" s="108"/>
      <c r="M26" s="108"/>
      <c r="N26" s="108"/>
      <c r="O26" s="108"/>
      <c r="P26" s="108"/>
      <c r="Q26" s="108"/>
      <c r="R26" s="108"/>
      <c r="S26" s="108"/>
      <c r="T26" s="108"/>
      <c r="U26" s="108"/>
      <c r="V26" s="108"/>
      <c r="W26" s="108"/>
      <c r="X26" s="108"/>
      <c r="Y26" s="108"/>
      <c r="Z26" s="108"/>
      <c r="AA26" s="108"/>
      <c r="AB26" s="108"/>
      <c r="AC26" s="108"/>
      <c r="AD26" s="108"/>
      <c r="AF26" s="119"/>
      <c r="AG26" s="119"/>
    </row>
    <row r="27" spans="1:35" s="91" customFormat="1">
      <c r="A27" s="108">
        <v>16</v>
      </c>
      <c r="B27" s="109"/>
      <c r="C27" s="110"/>
      <c r="D27" s="108"/>
      <c r="E27" s="108"/>
      <c r="F27" s="108"/>
      <c r="G27" s="108"/>
      <c r="H27" s="108"/>
      <c r="I27" s="108"/>
      <c r="J27" s="108"/>
      <c r="K27" s="108"/>
      <c r="L27" s="108"/>
      <c r="M27" s="108"/>
      <c r="N27" s="108"/>
      <c r="O27" s="108"/>
      <c r="P27" s="108"/>
      <c r="Q27" s="108"/>
      <c r="R27" s="108"/>
      <c r="S27" s="108"/>
      <c r="T27" s="108"/>
      <c r="U27" s="108"/>
      <c r="V27" s="108"/>
      <c r="W27" s="108"/>
      <c r="X27" s="108"/>
      <c r="Y27" s="108"/>
      <c r="Z27" s="108"/>
      <c r="AA27" s="108"/>
      <c r="AB27" s="108"/>
      <c r="AC27" s="108"/>
      <c r="AD27" s="108"/>
      <c r="AF27" s="119"/>
      <c r="AG27" s="119"/>
    </row>
    <row r="28" spans="1:35" s="91" customFormat="1">
      <c r="A28" s="108">
        <v>17</v>
      </c>
      <c r="B28" s="109"/>
      <c r="C28" s="110"/>
      <c r="D28" s="108"/>
      <c r="E28" s="108"/>
      <c r="F28" s="108"/>
      <c r="G28" s="108"/>
      <c r="H28" s="108"/>
      <c r="I28" s="108"/>
      <c r="J28" s="108"/>
      <c r="K28" s="108"/>
      <c r="L28" s="108"/>
      <c r="M28" s="108"/>
      <c r="N28" s="108"/>
      <c r="O28" s="108"/>
      <c r="P28" s="108"/>
      <c r="Q28" s="108"/>
      <c r="R28" s="108"/>
      <c r="S28" s="108"/>
      <c r="T28" s="108"/>
      <c r="U28" s="108"/>
      <c r="V28" s="108"/>
      <c r="W28" s="108"/>
      <c r="X28" s="108"/>
      <c r="Y28" s="108"/>
      <c r="Z28" s="108"/>
      <c r="AA28" s="108"/>
      <c r="AB28" s="108"/>
      <c r="AC28" s="108"/>
      <c r="AD28" s="108"/>
      <c r="AF28" s="119"/>
      <c r="AG28" s="119"/>
    </row>
    <row r="29" spans="1:35" s="91" customFormat="1">
      <c r="A29" s="108">
        <v>18</v>
      </c>
      <c r="B29" s="109"/>
      <c r="C29" s="110"/>
      <c r="D29" s="108"/>
      <c r="E29" s="108"/>
      <c r="F29" s="108"/>
      <c r="G29" s="108"/>
      <c r="H29" s="108"/>
      <c r="I29" s="108"/>
      <c r="J29" s="108"/>
      <c r="K29" s="108"/>
      <c r="L29" s="108"/>
      <c r="M29" s="108"/>
      <c r="N29" s="108"/>
      <c r="O29" s="108"/>
      <c r="P29" s="108"/>
      <c r="Q29" s="108"/>
      <c r="R29" s="108"/>
      <c r="S29" s="108"/>
      <c r="T29" s="108"/>
      <c r="U29" s="108"/>
      <c r="V29" s="108"/>
      <c r="W29" s="108"/>
      <c r="X29" s="108"/>
      <c r="Y29" s="108"/>
      <c r="Z29" s="108"/>
      <c r="AA29" s="108"/>
      <c r="AB29" s="108"/>
      <c r="AC29" s="108"/>
      <c r="AD29" s="108"/>
      <c r="AF29" s="119"/>
      <c r="AG29" s="119"/>
    </row>
    <row r="30" spans="1:35" s="91" customFormat="1">
      <c r="A30" s="108">
        <v>19</v>
      </c>
      <c r="B30" s="109"/>
      <c r="C30" s="110"/>
      <c r="D30" s="108"/>
      <c r="E30" s="108"/>
      <c r="F30" s="108"/>
      <c r="G30" s="108"/>
      <c r="H30" s="108"/>
      <c r="I30" s="108"/>
      <c r="J30" s="108"/>
      <c r="K30" s="108"/>
      <c r="L30" s="108"/>
      <c r="M30" s="108"/>
      <c r="N30" s="108"/>
      <c r="O30" s="108"/>
      <c r="P30" s="108"/>
      <c r="Q30" s="108"/>
      <c r="R30" s="108"/>
      <c r="S30" s="108"/>
      <c r="T30" s="108"/>
      <c r="U30" s="108"/>
      <c r="V30" s="108"/>
      <c r="W30" s="108"/>
      <c r="X30" s="108"/>
      <c r="Y30" s="108"/>
      <c r="Z30" s="108"/>
      <c r="AA30" s="108"/>
      <c r="AB30" s="108"/>
      <c r="AC30" s="108"/>
      <c r="AD30" s="108"/>
      <c r="AF30" s="119"/>
      <c r="AG30" s="119"/>
    </row>
    <row r="31" spans="1:35" s="91" customFormat="1">
      <c r="A31" s="108">
        <v>20</v>
      </c>
      <c r="B31" s="109"/>
      <c r="C31" s="110"/>
      <c r="D31" s="108"/>
      <c r="E31" s="108"/>
      <c r="F31" s="108"/>
      <c r="G31" s="108"/>
      <c r="H31" s="108"/>
      <c r="I31" s="108"/>
      <c r="J31" s="108"/>
      <c r="K31" s="108"/>
      <c r="L31" s="108"/>
      <c r="M31" s="108"/>
      <c r="N31" s="108"/>
      <c r="O31" s="108"/>
      <c r="P31" s="108"/>
      <c r="Q31" s="108"/>
      <c r="R31" s="108"/>
      <c r="S31" s="108"/>
      <c r="T31" s="108"/>
      <c r="U31" s="108"/>
      <c r="V31" s="108"/>
      <c r="W31" s="108"/>
      <c r="X31" s="108"/>
      <c r="Y31" s="108"/>
      <c r="Z31" s="108"/>
      <c r="AA31" s="108"/>
      <c r="AB31" s="108"/>
      <c r="AC31" s="108"/>
      <c r="AD31" s="108"/>
      <c r="AF31" s="119"/>
      <c r="AG31" s="119"/>
    </row>
    <row r="32" spans="1:35" s="91" customFormat="1">
      <c r="A32" s="108">
        <v>21</v>
      </c>
      <c r="B32" s="109"/>
      <c r="C32" s="110"/>
      <c r="D32" s="108"/>
      <c r="E32" s="108"/>
      <c r="F32" s="108"/>
      <c r="G32" s="108"/>
      <c r="H32" s="108"/>
      <c r="I32" s="108"/>
      <c r="J32" s="108"/>
      <c r="K32" s="108"/>
      <c r="L32" s="108"/>
      <c r="M32" s="108"/>
      <c r="N32" s="108"/>
      <c r="O32" s="108"/>
      <c r="P32" s="108"/>
      <c r="Q32" s="108"/>
      <c r="R32" s="108"/>
      <c r="S32" s="108"/>
      <c r="T32" s="108"/>
      <c r="U32" s="108"/>
      <c r="V32" s="108"/>
      <c r="W32" s="108"/>
      <c r="X32" s="108"/>
      <c r="Y32" s="108"/>
      <c r="Z32" s="108"/>
      <c r="AA32" s="108"/>
      <c r="AB32" s="108"/>
      <c r="AC32" s="108"/>
      <c r="AD32" s="108"/>
      <c r="AF32" s="119"/>
      <c r="AG32" s="119"/>
    </row>
    <row r="33" spans="1:33" s="91" customFormat="1">
      <c r="A33" s="108">
        <v>22</v>
      </c>
      <c r="B33" s="109"/>
      <c r="C33" s="110"/>
      <c r="D33" s="108"/>
      <c r="E33" s="108"/>
      <c r="F33" s="108"/>
      <c r="G33" s="108"/>
      <c r="H33" s="108"/>
      <c r="I33" s="108"/>
      <c r="J33" s="108"/>
      <c r="K33" s="108"/>
      <c r="L33" s="108"/>
      <c r="M33" s="108"/>
      <c r="N33" s="108"/>
      <c r="O33" s="108"/>
      <c r="P33" s="108"/>
      <c r="Q33" s="108"/>
      <c r="R33" s="108"/>
      <c r="S33" s="108"/>
      <c r="T33" s="108"/>
      <c r="U33" s="108"/>
      <c r="V33" s="108"/>
      <c r="W33" s="108"/>
      <c r="X33" s="108"/>
      <c r="Y33" s="108"/>
      <c r="Z33" s="108"/>
      <c r="AA33" s="108"/>
      <c r="AB33" s="108"/>
      <c r="AC33" s="108"/>
      <c r="AD33" s="108"/>
      <c r="AF33" s="119"/>
      <c r="AG33" s="119"/>
    </row>
    <row r="34" spans="1:33" s="91" customFormat="1">
      <c r="A34" s="108">
        <v>23</v>
      </c>
      <c r="B34" s="109"/>
      <c r="C34" s="110"/>
      <c r="D34" s="108"/>
      <c r="E34" s="108"/>
      <c r="F34" s="108"/>
      <c r="G34" s="108"/>
      <c r="H34" s="108"/>
      <c r="I34" s="108"/>
      <c r="J34" s="108"/>
      <c r="K34" s="108"/>
      <c r="L34" s="108"/>
      <c r="M34" s="108"/>
      <c r="N34" s="108"/>
      <c r="O34" s="108"/>
      <c r="P34" s="108"/>
      <c r="Q34" s="108"/>
      <c r="R34" s="108"/>
      <c r="S34" s="108"/>
      <c r="T34" s="108"/>
      <c r="U34" s="108"/>
      <c r="V34" s="108"/>
      <c r="W34" s="108"/>
      <c r="X34" s="108"/>
      <c r="Y34" s="108"/>
      <c r="Z34" s="108"/>
      <c r="AA34" s="108"/>
      <c r="AB34" s="108"/>
      <c r="AC34" s="108"/>
      <c r="AD34" s="108"/>
      <c r="AF34" s="119"/>
      <c r="AG34" s="119"/>
    </row>
    <row r="35" spans="1:33" s="91" customFormat="1">
      <c r="A35" s="108">
        <v>24</v>
      </c>
      <c r="B35" s="109"/>
      <c r="C35" s="110"/>
      <c r="D35" s="108"/>
      <c r="E35" s="108"/>
      <c r="F35" s="108"/>
      <c r="G35" s="108"/>
      <c r="H35" s="108"/>
      <c r="I35" s="108"/>
      <c r="J35" s="108"/>
      <c r="K35" s="108"/>
      <c r="L35" s="108"/>
      <c r="M35" s="108"/>
      <c r="N35" s="108"/>
      <c r="O35" s="108"/>
      <c r="P35" s="108"/>
      <c r="Q35" s="108"/>
      <c r="R35" s="108"/>
      <c r="S35" s="108"/>
      <c r="T35" s="108"/>
      <c r="U35" s="108"/>
      <c r="V35" s="108"/>
      <c r="W35" s="108"/>
      <c r="X35" s="108"/>
      <c r="Y35" s="108"/>
      <c r="Z35" s="108"/>
      <c r="AA35" s="108"/>
      <c r="AB35" s="108"/>
      <c r="AC35" s="108"/>
      <c r="AD35" s="108"/>
      <c r="AF35" s="119"/>
      <c r="AG35" s="119"/>
    </row>
    <row r="36" spans="1:33" s="91" customFormat="1">
      <c r="A36" s="108">
        <v>25</v>
      </c>
      <c r="B36" s="109"/>
      <c r="C36" s="110"/>
      <c r="D36" s="108"/>
      <c r="E36" s="108"/>
      <c r="F36" s="108"/>
      <c r="G36" s="108"/>
      <c r="H36" s="108"/>
      <c r="I36" s="108"/>
      <c r="J36" s="108"/>
      <c r="K36" s="108"/>
      <c r="L36" s="108"/>
      <c r="M36" s="108"/>
      <c r="N36" s="108"/>
      <c r="O36" s="108"/>
      <c r="P36" s="108"/>
      <c r="Q36" s="108"/>
      <c r="R36" s="108"/>
      <c r="S36" s="108"/>
      <c r="T36" s="108"/>
      <c r="U36" s="108"/>
      <c r="V36" s="108"/>
      <c r="W36" s="108"/>
      <c r="X36" s="108"/>
      <c r="Y36" s="108"/>
      <c r="Z36" s="108"/>
      <c r="AA36" s="108"/>
      <c r="AB36" s="108"/>
      <c r="AC36" s="108"/>
      <c r="AD36" s="108"/>
      <c r="AF36" s="119"/>
      <c r="AG36" s="119"/>
    </row>
    <row r="37" spans="1:33" s="91" customFormat="1">
      <c r="A37" s="108">
        <v>26</v>
      </c>
      <c r="B37" s="141"/>
      <c r="C37" s="110"/>
      <c r="D37" s="108"/>
      <c r="E37" s="108"/>
      <c r="F37" s="108"/>
      <c r="G37" s="108"/>
      <c r="H37" s="108"/>
      <c r="I37" s="108"/>
      <c r="J37" s="108"/>
      <c r="K37" s="108"/>
      <c r="L37" s="108"/>
      <c r="M37" s="108"/>
      <c r="N37" s="108"/>
      <c r="O37" s="108"/>
      <c r="P37" s="108"/>
      <c r="Q37" s="108"/>
      <c r="R37" s="108"/>
      <c r="S37" s="108"/>
      <c r="T37" s="108"/>
      <c r="U37" s="108"/>
      <c r="V37" s="108"/>
      <c r="W37" s="108"/>
      <c r="X37" s="108"/>
      <c r="Y37" s="108"/>
      <c r="Z37" s="108"/>
      <c r="AA37" s="108"/>
      <c r="AB37" s="108"/>
      <c r="AC37" s="108"/>
      <c r="AD37" s="108"/>
      <c r="AF37" s="119"/>
      <c r="AG37" s="119"/>
    </row>
    <row r="38" spans="1:33" s="91" customFormat="1">
      <c r="A38" s="108">
        <v>27</v>
      </c>
      <c r="B38" s="109"/>
      <c r="C38" s="110"/>
      <c r="D38" s="108"/>
      <c r="E38" s="108"/>
      <c r="F38" s="108"/>
      <c r="G38" s="108"/>
      <c r="H38" s="108"/>
      <c r="I38" s="108"/>
      <c r="J38" s="108"/>
      <c r="K38" s="108"/>
      <c r="L38" s="108"/>
      <c r="M38" s="108"/>
      <c r="N38" s="108"/>
      <c r="O38" s="108"/>
      <c r="P38" s="108"/>
      <c r="Q38" s="108"/>
      <c r="R38" s="108"/>
      <c r="S38" s="108"/>
      <c r="T38" s="108"/>
      <c r="U38" s="108"/>
      <c r="V38" s="108"/>
      <c r="W38" s="108"/>
      <c r="X38" s="108"/>
      <c r="Y38" s="108"/>
      <c r="Z38" s="108"/>
      <c r="AA38" s="108"/>
      <c r="AB38" s="108"/>
      <c r="AC38" s="108"/>
      <c r="AD38" s="108"/>
      <c r="AF38" s="119"/>
      <c r="AG38" s="119"/>
    </row>
    <row r="39" spans="1:33" s="91" customFormat="1">
      <c r="A39" s="108">
        <v>28</v>
      </c>
      <c r="B39" s="109"/>
      <c r="C39" s="110"/>
      <c r="D39" s="108"/>
      <c r="E39" s="108"/>
      <c r="F39" s="108"/>
      <c r="G39" s="108"/>
      <c r="H39" s="108"/>
      <c r="I39" s="108"/>
      <c r="J39" s="108"/>
      <c r="K39" s="108"/>
      <c r="L39" s="108"/>
      <c r="M39" s="108"/>
      <c r="N39" s="108"/>
      <c r="O39" s="108"/>
      <c r="P39" s="108"/>
      <c r="Q39" s="108"/>
      <c r="R39" s="108"/>
      <c r="S39" s="108"/>
      <c r="T39" s="108"/>
      <c r="U39" s="108"/>
      <c r="V39" s="108"/>
      <c r="W39" s="108"/>
      <c r="X39" s="108"/>
      <c r="Y39" s="108"/>
      <c r="Z39" s="108"/>
      <c r="AA39" s="108"/>
      <c r="AB39" s="108"/>
      <c r="AC39" s="108"/>
      <c r="AD39" s="108"/>
      <c r="AF39" s="119"/>
      <c r="AG39" s="119"/>
    </row>
    <row r="40" spans="1:33" s="91" customFormat="1">
      <c r="A40" s="108">
        <v>29</v>
      </c>
      <c r="B40" s="109"/>
      <c r="C40" s="110"/>
      <c r="D40" s="108"/>
      <c r="E40" s="108"/>
      <c r="F40" s="108"/>
      <c r="G40" s="108"/>
      <c r="H40" s="108"/>
      <c r="I40" s="108"/>
      <c r="J40" s="108"/>
      <c r="K40" s="108"/>
      <c r="L40" s="108"/>
      <c r="M40" s="108"/>
      <c r="N40" s="108"/>
      <c r="O40" s="108"/>
      <c r="P40" s="108"/>
      <c r="Q40" s="108"/>
      <c r="R40" s="108"/>
      <c r="S40" s="108"/>
      <c r="T40" s="108"/>
      <c r="U40" s="108"/>
      <c r="V40" s="108"/>
      <c r="W40" s="108"/>
      <c r="X40" s="108"/>
      <c r="Y40" s="108"/>
      <c r="Z40" s="108"/>
      <c r="AA40" s="108"/>
      <c r="AB40" s="108"/>
      <c r="AC40" s="108"/>
      <c r="AD40" s="108"/>
      <c r="AF40" s="119"/>
      <c r="AG40" s="119"/>
    </row>
    <row r="41" spans="1:33" s="91" customFormat="1">
      <c r="A41" s="108">
        <v>30</v>
      </c>
      <c r="B41" s="109"/>
      <c r="C41" s="110"/>
      <c r="D41" s="108"/>
      <c r="E41" s="108"/>
      <c r="F41" s="108"/>
      <c r="G41" s="108"/>
      <c r="H41" s="108"/>
      <c r="I41" s="108"/>
      <c r="J41" s="108"/>
      <c r="K41" s="108"/>
      <c r="L41" s="108"/>
      <c r="M41" s="108"/>
      <c r="N41" s="108"/>
      <c r="O41" s="108"/>
      <c r="P41" s="108"/>
      <c r="Q41" s="108"/>
      <c r="R41" s="108"/>
      <c r="S41" s="108"/>
      <c r="T41" s="108"/>
      <c r="U41" s="108"/>
      <c r="V41" s="108"/>
      <c r="W41" s="108"/>
      <c r="X41" s="108"/>
      <c r="Y41" s="108"/>
      <c r="Z41" s="108"/>
      <c r="AA41" s="108"/>
      <c r="AB41" s="108"/>
      <c r="AC41" s="108"/>
      <c r="AD41" s="108"/>
      <c r="AF41" s="119"/>
      <c r="AG41" s="119"/>
    </row>
    <row r="42" spans="1:33" s="91" customFormat="1">
      <c r="A42" s="108">
        <v>31</v>
      </c>
      <c r="B42" s="109"/>
      <c r="C42" s="110"/>
      <c r="D42" s="108"/>
      <c r="E42" s="108"/>
      <c r="F42" s="108"/>
      <c r="G42" s="108"/>
      <c r="H42" s="108"/>
      <c r="I42" s="108"/>
      <c r="J42" s="108"/>
      <c r="K42" s="108"/>
      <c r="L42" s="108"/>
      <c r="M42" s="108"/>
      <c r="N42" s="108"/>
      <c r="O42" s="108"/>
      <c r="P42" s="108"/>
      <c r="Q42" s="108"/>
      <c r="R42" s="108"/>
      <c r="S42" s="108"/>
      <c r="T42" s="108"/>
      <c r="U42" s="108"/>
      <c r="V42" s="108"/>
      <c r="W42" s="108"/>
      <c r="X42" s="108"/>
      <c r="Y42" s="108"/>
      <c r="Z42" s="108"/>
      <c r="AA42" s="108"/>
      <c r="AB42" s="108"/>
      <c r="AC42" s="108"/>
      <c r="AD42" s="108"/>
      <c r="AF42" s="119"/>
      <c r="AG42" s="119"/>
    </row>
    <row r="43" spans="1:33" s="91" customFormat="1">
      <c r="A43" s="108">
        <v>32</v>
      </c>
      <c r="B43" s="109"/>
      <c r="C43" s="110"/>
      <c r="D43" s="108"/>
      <c r="E43" s="108"/>
      <c r="F43" s="108"/>
      <c r="G43" s="108"/>
      <c r="H43" s="108"/>
      <c r="I43" s="108"/>
      <c r="J43" s="108"/>
      <c r="K43" s="108"/>
      <c r="L43" s="108"/>
      <c r="M43" s="108"/>
      <c r="N43" s="108"/>
      <c r="O43" s="108"/>
      <c r="P43" s="108"/>
      <c r="Q43" s="108"/>
      <c r="R43" s="108"/>
      <c r="S43" s="108"/>
      <c r="T43" s="108"/>
      <c r="U43" s="108"/>
      <c r="V43" s="108"/>
      <c r="W43" s="108"/>
      <c r="X43" s="108"/>
      <c r="Y43" s="108"/>
      <c r="Z43" s="108"/>
      <c r="AA43" s="108"/>
      <c r="AB43" s="108"/>
      <c r="AC43" s="108"/>
      <c r="AD43" s="108"/>
      <c r="AF43" s="119"/>
      <c r="AG43" s="119"/>
    </row>
    <row r="44" spans="1:33" s="91" customFormat="1">
      <c r="A44" s="108">
        <v>33</v>
      </c>
      <c r="B44" s="109"/>
      <c r="C44" s="110"/>
      <c r="D44" s="108"/>
      <c r="E44" s="108"/>
      <c r="F44" s="108"/>
      <c r="G44" s="108"/>
      <c r="H44" s="108"/>
      <c r="I44" s="108"/>
      <c r="J44" s="108"/>
      <c r="K44" s="108"/>
      <c r="L44" s="108"/>
      <c r="M44" s="108"/>
      <c r="N44" s="108"/>
      <c r="O44" s="108"/>
      <c r="P44" s="108"/>
      <c r="Q44" s="108"/>
      <c r="R44" s="108"/>
      <c r="S44" s="108"/>
      <c r="T44" s="108"/>
      <c r="U44" s="108"/>
      <c r="V44" s="108"/>
      <c r="W44" s="108"/>
      <c r="X44" s="108"/>
      <c r="Y44" s="108"/>
      <c r="Z44" s="108"/>
      <c r="AA44" s="108"/>
      <c r="AB44" s="108"/>
      <c r="AC44" s="108"/>
      <c r="AD44" s="108"/>
      <c r="AF44" s="119"/>
      <c r="AG44" s="119"/>
    </row>
    <row r="45" spans="1:33" s="91" customFormat="1">
      <c r="A45" s="108">
        <v>34</v>
      </c>
      <c r="B45" s="109"/>
      <c r="C45" s="110"/>
      <c r="D45" s="108"/>
      <c r="E45" s="108"/>
      <c r="F45" s="108"/>
      <c r="G45" s="108"/>
      <c r="H45" s="108"/>
      <c r="I45" s="108"/>
      <c r="J45" s="108"/>
      <c r="K45" s="108"/>
      <c r="L45" s="108"/>
      <c r="M45" s="108"/>
      <c r="N45" s="108"/>
      <c r="O45" s="108"/>
      <c r="P45" s="108"/>
      <c r="Q45" s="108"/>
      <c r="R45" s="108"/>
      <c r="S45" s="108"/>
      <c r="T45" s="108"/>
      <c r="U45" s="108"/>
      <c r="V45" s="108"/>
      <c r="W45" s="108"/>
      <c r="X45" s="108"/>
      <c r="Y45" s="108"/>
      <c r="Z45" s="108"/>
      <c r="AA45" s="108"/>
      <c r="AB45" s="108"/>
      <c r="AC45" s="108"/>
      <c r="AD45" s="108"/>
      <c r="AF45" s="119"/>
      <c r="AG45" s="119"/>
    </row>
    <row r="46" spans="1:33" s="91" customFormat="1">
      <c r="A46" s="108">
        <v>35</v>
      </c>
      <c r="B46" s="109"/>
      <c r="C46" s="110"/>
      <c r="D46" s="108"/>
      <c r="E46" s="108"/>
      <c r="F46" s="108"/>
      <c r="G46" s="108"/>
      <c r="H46" s="108"/>
      <c r="I46" s="108"/>
      <c r="J46" s="108"/>
      <c r="K46" s="108"/>
      <c r="L46" s="108"/>
      <c r="M46" s="108"/>
      <c r="N46" s="108"/>
      <c r="O46" s="108"/>
      <c r="P46" s="108"/>
      <c r="Q46" s="108"/>
      <c r="R46" s="108"/>
      <c r="S46" s="108"/>
      <c r="T46" s="108"/>
      <c r="U46" s="108"/>
      <c r="V46" s="108"/>
      <c r="W46" s="108"/>
      <c r="X46" s="108"/>
      <c r="Y46" s="108"/>
      <c r="Z46" s="108"/>
      <c r="AA46" s="108"/>
      <c r="AB46" s="108"/>
      <c r="AC46" s="108"/>
      <c r="AD46" s="108"/>
      <c r="AF46" s="119"/>
      <c r="AG46" s="119"/>
    </row>
    <row r="47" spans="1:33" s="91" customFormat="1">
      <c r="A47" s="108">
        <v>36</v>
      </c>
      <c r="B47" s="109"/>
      <c r="C47" s="110"/>
      <c r="D47" s="108"/>
      <c r="E47" s="108"/>
      <c r="F47" s="108"/>
      <c r="G47" s="108"/>
      <c r="H47" s="108"/>
      <c r="I47" s="108"/>
      <c r="J47" s="108"/>
      <c r="K47" s="108"/>
      <c r="L47" s="108"/>
      <c r="M47" s="108"/>
      <c r="N47" s="108"/>
      <c r="O47" s="108"/>
      <c r="P47" s="108"/>
      <c r="Q47" s="108"/>
      <c r="R47" s="108"/>
      <c r="S47" s="108"/>
      <c r="T47" s="108"/>
      <c r="U47" s="108"/>
      <c r="V47" s="108"/>
      <c r="W47" s="108"/>
      <c r="X47" s="108"/>
      <c r="Y47" s="108"/>
      <c r="Z47" s="108"/>
      <c r="AA47" s="108"/>
      <c r="AB47" s="108"/>
      <c r="AC47" s="108"/>
      <c r="AD47" s="108"/>
      <c r="AF47" s="119"/>
      <c r="AG47" s="119"/>
    </row>
    <row r="48" spans="1:33" s="91" customFormat="1">
      <c r="A48" s="108">
        <v>37</v>
      </c>
      <c r="B48" s="109"/>
      <c r="C48" s="110"/>
      <c r="D48" s="108"/>
      <c r="E48" s="108"/>
      <c r="F48" s="108"/>
      <c r="G48" s="108"/>
      <c r="H48" s="108"/>
      <c r="I48" s="108"/>
      <c r="J48" s="108"/>
      <c r="K48" s="108"/>
      <c r="L48" s="108"/>
      <c r="M48" s="108"/>
      <c r="N48" s="108"/>
      <c r="O48" s="108"/>
      <c r="P48" s="108"/>
      <c r="Q48" s="108"/>
      <c r="R48" s="108"/>
      <c r="S48" s="108"/>
      <c r="T48" s="108"/>
      <c r="U48" s="108"/>
      <c r="V48" s="108"/>
      <c r="W48" s="108"/>
      <c r="X48" s="108"/>
      <c r="Y48" s="108"/>
      <c r="Z48" s="108"/>
      <c r="AA48" s="108"/>
      <c r="AB48" s="108"/>
      <c r="AC48" s="108"/>
      <c r="AD48" s="108"/>
      <c r="AF48" s="119"/>
      <c r="AG48" s="119"/>
    </row>
    <row r="49" spans="1:33" s="91" customFormat="1">
      <c r="A49" s="108">
        <v>38</v>
      </c>
      <c r="B49" s="109"/>
      <c r="C49" s="110"/>
      <c r="D49" s="108"/>
      <c r="E49" s="108"/>
      <c r="F49" s="108"/>
      <c r="G49" s="108"/>
      <c r="H49" s="108"/>
      <c r="I49" s="108"/>
      <c r="J49" s="108"/>
      <c r="K49" s="108"/>
      <c r="L49" s="108"/>
      <c r="M49" s="108"/>
      <c r="N49" s="108"/>
      <c r="O49" s="108"/>
      <c r="P49" s="108"/>
      <c r="Q49" s="108"/>
      <c r="R49" s="108"/>
      <c r="S49" s="108"/>
      <c r="T49" s="108"/>
      <c r="U49" s="108"/>
      <c r="V49" s="108"/>
      <c r="W49" s="108"/>
      <c r="X49" s="108"/>
      <c r="Y49" s="108"/>
      <c r="Z49" s="108"/>
      <c r="AA49" s="108"/>
      <c r="AB49" s="108"/>
      <c r="AC49" s="108"/>
      <c r="AD49" s="108"/>
      <c r="AF49" s="119"/>
      <c r="AG49" s="119"/>
    </row>
    <row r="50" spans="1:33" s="91" customFormat="1">
      <c r="A50" s="108">
        <v>39</v>
      </c>
      <c r="B50" s="109"/>
      <c r="C50" s="110"/>
      <c r="D50" s="108"/>
      <c r="E50" s="108"/>
      <c r="F50" s="108"/>
      <c r="G50" s="108"/>
      <c r="H50" s="108"/>
      <c r="I50" s="108"/>
      <c r="J50" s="108"/>
      <c r="K50" s="108"/>
      <c r="L50" s="108"/>
      <c r="M50" s="108"/>
      <c r="N50" s="108"/>
      <c r="O50" s="108"/>
      <c r="P50" s="108"/>
      <c r="Q50" s="108"/>
      <c r="R50" s="108"/>
      <c r="S50" s="108"/>
      <c r="T50" s="108"/>
      <c r="U50" s="108"/>
      <c r="V50" s="108"/>
      <c r="W50" s="108"/>
      <c r="X50" s="108"/>
      <c r="Y50" s="108"/>
      <c r="Z50" s="108"/>
      <c r="AA50" s="108"/>
      <c r="AB50" s="108"/>
      <c r="AC50" s="108"/>
      <c r="AD50" s="108"/>
      <c r="AF50" s="119"/>
      <c r="AG50" s="119"/>
    </row>
    <row r="51" spans="1:33" s="91" customFormat="1">
      <c r="A51" s="108">
        <v>40</v>
      </c>
      <c r="B51" s="109"/>
      <c r="C51" s="110"/>
      <c r="D51" s="108"/>
      <c r="E51" s="108"/>
      <c r="F51" s="108"/>
      <c r="G51" s="108"/>
      <c r="H51" s="108"/>
      <c r="I51" s="108"/>
      <c r="J51" s="108"/>
      <c r="K51" s="108"/>
      <c r="L51" s="108"/>
      <c r="M51" s="108"/>
      <c r="N51" s="108"/>
      <c r="O51" s="108"/>
      <c r="P51" s="108"/>
      <c r="Q51" s="108"/>
      <c r="R51" s="108"/>
      <c r="S51" s="108"/>
      <c r="T51" s="108"/>
      <c r="U51" s="108"/>
      <c r="V51" s="108"/>
      <c r="W51" s="108"/>
      <c r="X51" s="108"/>
      <c r="Y51" s="108"/>
      <c r="Z51" s="108"/>
      <c r="AA51" s="108"/>
      <c r="AB51" s="108"/>
      <c r="AC51" s="108"/>
      <c r="AD51" s="108"/>
      <c r="AF51" s="119"/>
      <c r="AG51" s="119"/>
    </row>
    <row r="52" spans="1:33" s="91" customFormat="1">
      <c r="A52" s="108">
        <v>41</v>
      </c>
      <c r="B52" s="109"/>
      <c r="C52" s="110"/>
      <c r="D52" s="108"/>
      <c r="E52" s="108"/>
      <c r="F52" s="108"/>
      <c r="G52" s="108"/>
      <c r="H52" s="108"/>
      <c r="I52" s="108"/>
      <c r="J52" s="108"/>
      <c r="K52" s="108"/>
      <c r="L52" s="108"/>
      <c r="M52" s="108"/>
      <c r="N52" s="108"/>
      <c r="O52" s="108"/>
      <c r="P52" s="108"/>
      <c r="Q52" s="108"/>
      <c r="R52" s="108"/>
      <c r="S52" s="108"/>
      <c r="T52" s="108"/>
      <c r="U52" s="108"/>
      <c r="V52" s="108"/>
      <c r="W52" s="108"/>
      <c r="X52" s="108"/>
      <c r="Y52" s="108"/>
      <c r="Z52" s="108"/>
      <c r="AA52" s="108"/>
      <c r="AB52" s="108"/>
      <c r="AC52" s="108"/>
      <c r="AD52" s="108"/>
      <c r="AF52" s="119"/>
      <c r="AG52" s="119"/>
    </row>
    <row r="53" spans="1:33" s="91" customFormat="1">
      <c r="A53" s="108">
        <v>42</v>
      </c>
      <c r="B53" s="109"/>
      <c r="C53" s="110"/>
      <c r="D53" s="108"/>
      <c r="E53" s="108"/>
      <c r="F53" s="108"/>
      <c r="G53" s="108"/>
      <c r="H53" s="108"/>
      <c r="I53" s="108"/>
      <c r="J53" s="108"/>
      <c r="K53" s="108"/>
      <c r="L53" s="108"/>
      <c r="M53" s="108"/>
      <c r="N53" s="108"/>
      <c r="O53" s="108"/>
      <c r="P53" s="108"/>
      <c r="Q53" s="108"/>
      <c r="R53" s="108"/>
      <c r="S53" s="108"/>
      <c r="T53" s="108"/>
      <c r="U53" s="108"/>
      <c r="V53" s="108"/>
      <c r="W53" s="108"/>
      <c r="X53" s="108"/>
      <c r="Y53" s="108"/>
      <c r="Z53" s="108"/>
      <c r="AA53" s="108"/>
      <c r="AB53" s="108"/>
      <c r="AC53" s="108"/>
      <c r="AD53" s="108"/>
      <c r="AF53" s="119"/>
      <c r="AG53" s="119"/>
    </row>
    <row r="54" spans="1:33" s="91" customFormat="1">
      <c r="A54" s="108">
        <v>43</v>
      </c>
      <c r="B54" s="109"/>
      <c r="C54" s="110"/>
      <c r="D54" s="108"/>
      <c r="E54" s="108"/>
      <c r="F54" s="108"/>
      <c r="G54" s="108"/>
      <c r="H54" s="108"/>
      <c r="I54" s="108"/>
      <c r="J54" s="108"/>
      <c r="K54" s="108"/>
      <c r="L54" s="108"/>
      <c r="M54" s="108"/>
      <c r="N54" s="108"/>
      <c r="O54" s="108"/>
      <c r="P54" s="108"/>
      <c r="Q54" s="108"/>
      <c r="R54" s="108"/>
      <c r="S54" s="108"/>
      <c r="T54" s="108"/>
      <c r="U54" s="108"/>
      <c r="V54" s="108"/>
      <c r="W54" s="108"/>
      <c r="X54" s="108"/>
      <c r="Y54" s="108"/>
      <c r="Z54" s="108"/>
      <c r="AA54" s="108"/>
      <c r="AB54" s="108"/>
      <c r="AC54" s="108"/>
      <c r="AD54" s="108"/>
      <c r="AF54" s="119"/>
      <c r="AG54" s="119"/>
    </row>
    <row r="55" spans="1:33" s="91" customFormat="1">
      <c r="A55" s="108">
        <v>44</v>
      </c>
      <c r="B55" s="109"/>
      <c r="C55" s="110"/>
      <c r="D55" s="108"/>
      <c r="E55" s="108"/>
      <c r="F55" s="108"/>
      <c r="G55" s="108"/>
      <c r="H55" s="108"/>
      <c r="I55" s="108"/>
      <c r="J55" s="108"/>
      <c r="K55" s="108"/>
      <c r="L55" s="108"/>
      <c r="M55" s="108"/>
      <c r="N55" s="108"/>
      <c r="O55" s="108"/>
      <c r="P55" s="108"/>
      <c r="Q55" s="108"/>
      <c r="R55" s="108"/>
      <c r="S55" s="108"/>
      <c r="T55" s="108"/>
      <c r="U55" s="108"/>
      <c r="V55" s="108"/>
      <c r="W55" s="108"/>
      <c r="X55" s="108"/>
      <c r="Y55" s="108"/>
      <c r="Z55" s="108"/>
      <c r="AA55" s="108"/>
      <c r="AB55" s="108"/>
      <c r="AC55" s="108"/>
      <c r="AD55" s="108"/>
      <c r="AF55" s="119"/>
      <c r="AG55" s="119"/>
    </row>
    <row r="56" spans="1:33" s="91" customFormat="1">
      <c r="A56" s="108">
        <v>45</v>
      </c>
      <c r="B56" s="109"/>
      <c r="C56" s="110"/>
      <c r="D56" s="108"/>
      <c r="E56" s="108"/>
      <c r="F56" s="108"/>
      <c r="G56" s="108"/>
      <c r="H56" s="108"/>
      <c r="I56" s="108"/>
      <c r="J56" s="108"/>
      <c r="K56" s="108"/>
      <c r="L56" s="108"/>
      <c r="M56" s="108"/>
      <c r="N56" s="108"/>
      <c r="O56" s="108"/>
      <c r="P56" s="108"/>
      <c r="Q56" s="108"/>
      <c r="R56" s="108"/>
      <c r="S56" s="108"/>
      <c r="T56" s="108"/>
      <c r="U56" s="108"/>
      <c r="V56" s="108"/>
      <c r="W56" s="108"/>
      <c r="X56" s="108"/>
      <c r="Y56" s="108"/>
      <c r="Z56" s="108"/>
      <c r="AA56" s="108"/>
      <c r="AB56" s="108"/>
      <c r="AC56" s="108"/>
      <c r="AD56" s="108"/>
      <c r="AF56" s="119"/>
      <c r="AG56" s="119"/>
    </row>
    <row r="57" spans="1:33" s="91" customFormat="1">
      <c r="A57" s="108">
        <v>46</v>
      </c>
      <c r="B57" s="109"/>
      <c r="C57" s="110"/>
      <c r="D57" s="108"/>
      <c r="E57" s="108"/>
      <c r="F57" s="108"/>
      <c r="G57" s="108"/>
      <c r="H57" s="108"/>
      <c r="I57" s="108"/>
      <c r="J57" s="108"/>
      <c r="K57" s="108"/>
      <c r="L57" s="108"/>
      <c r="M57" s="108"/>
      <c r="N57" s="108"/>
      <c r="O57" s="108"/>
      <c r="P57" s="108"/>
      <c r="Q57" s="108"/>
      <c r="R57" s="108"/>
      <c r="S57" s="108"/>
      <c r="T57" s="108"/>
      <c r="U57" s="108"/>
      <c r="V57" s="108"/>
      <c r="W57" s="108"/>
      <c r="X57" s="108"/>
      <c r="Y57" s="108"/>
      <c r="Z57" s="108"/>
      <c r="AA57" s="108"/>
      <c r="AB57" s="108"/>
      <c r="AC57" s="108"/>
      <c r="AD57" s="108"/>
      <c r="AF57" s="119"/>
      <c r="AG57" s="119"/>
    </row>
    <row r="58" spans="1:33" s="91" customFormat="1">
      <c r="A58" s="108">
        <v>47</v>
      </c>
      <c r="B58" s="109"/>
      <c r="C58" s="110"/>
      <c r="D58" s="108"/>
      <c r="E58" s="108"/>
      <c r="F58" s="108"/>
      <c r="G58" s="108"/>
      <c r="H58" s="108"/>
      <c r="I58" s="108"/>
      <c r="J58" s="108"/>
      <c r="K58" s="108"/>
      <c r="L58" s="108"/>
      <c r="M58" s="108"/>
      <c r="N58" s="108"/>
      <c r="O58" s="108"/>
      <c r="P58" s="108"/>
      <c r="Q58" s="108"/>
      <c r="R58" s="108"/>
      <c r="S58" s="108"/>
      <c r="T58" s="108"/>
      <c r="U58" s="108"/>
      <c r="V58" s="108"/>
      <c r="W58" s="108"/>
      <c r="X58" s="108"/>
      <c r="Y58" s="108"/>
      <c r="Z58" s="108"/>
      <c r="AA58" s="108"/>
      <c r="AB58" s="108"/>
      <c r="AC58" s="108"/>
      <c r="AD58" s="108"/>
      <c r="AF58" s="119"/>
      <c r="AG58" s="119"/>
    </row>
    <row r="59" spans="1:33" s="91" customFormat="1">
      <c r="A59" s="108">
        <v>48</v>
      </c>
      <c r="B59" s="109"/>
      <c r="C59" s="110"/>
      <c r="D59" s="108"/>
      <c r="E59" s="108"/>
      <c r="F59" s="108"/>
      <c r="G59" s="108"/>
      <c r="H59" s="108"/>
      <c r="I59" s="108"/>
      <c r="J59" s="108"/>
      <c r="K59" s="108"/>
      <c r="L59" s="108"/>
      <c r="M59" s="108"/>
      <c r="N59" s="108"/>
      <c r="O59" s="108"/>
      <c r="P59" s="108"/>
      <c r="Q59" s="108"/>
      <c r="R59" s="108"/>
      <c r="S59" s="108"/>
      <c r="T59" s="108"/>
      <c r="U59" s="108"/>
      <c r="V59" s="108"/>
      <c r="W59" s="108"/>
      <c r="X59" s="108"/>
      <c r="Y59" s="108"/>
      <c r="Z59" s="108"/>
      <c r="AA59" s="108"/>
      <c r="AB59" s="108"/>
      <c r="AC59" s="108"/>
      <c r="AD59" s="108"/>
      <c r="AF59" s="119"/>
      <c r="AG59" s="119"/>
    </row>
    <row r="60" spans="1:33" s="91" customFormat="1">
      <c r="A60" s="108">
        <v>49</v>
      </c>
      <c r="B60" s="109"/>
      <c r="C60" s="110"/>
      <c r="D60" s="108"/>
      <c r="E60" s="108"/>
      <c r="F60" s="108"/>
      <c r="G60" s="108"/>
      <c r="H60" s="108"/>
      <c r="I60" s="108"/>
      <c r="J60" s="108"/>
      <c r="K60" s="108"/>
      <c r="L60" s="108"/>
      <c r="M60" s="108"/>
      <c r="N60" s="108"/>
      <c r="O60" s="108"/>
      <c r="P60" s="108"/>
      <c r="Q60" s="108"/>
      <c r="R60" s="108"/>
      <c r="S60" s="108"/>
      <c r="T60" s="108"/>
      <c r="U60" s="108"/>
      <c r="V60" s="108"/>
      <c r="W60" s="108"/>
      <c r="X60" s="108"/>
      <c r="Y60" s="108"/>
      <c r="Z60" s="108"/>
      <c r="AA60" s="108"/>
      <c r="AB60" s="108"/>
      <c r="AC60" s="108"/>
      <c r="AD60" s="108"/>
      <c r="AE60" s="120"/>
      <c r="AF60" s="121"/>
      <c r="AG60" s="121"/>
    </row>
    <row r="61" spans="1:33" s="91" customFormat="1">
      <c r="A61" s="108">
        <v>50</v>
      </c>
      <c r="B61" s="109"/>
      <c r="C61" s="110"/>
      <c r="D61" s="108"/>
      <c r="E61" s="108"/>
      <c r="F61" s="108"/>
      <c r="G61" s="108"/>
      <c r="H61" s="108"/>
      <c r="I61" s="108"/>
      <c r="J61" s="108"/>
      <c r="K61" s="108"/>
      <c r="L61" s="108"/>
      <c r="M61" s="108"/>
      <c r="N61" s="108"/>
      <c r="O61" s="108"/>
      <c r="P61" s="108"/>
      <c r="Q61" s="108"/>
      <c r="R61" s="108"/>
      <c r="S61" s="108"/>
      <c r="T61" s="108"/>
      <c r="U61" s="108"/>
      <c r="V61" s="108"/>
      <c r="W61" s="108"/>
      <c r="X61" s="108"/>
      <c r="Y61" s="108"/>
      <c r="Z61" s="108"/>
      <c r="AA61" s="108"/>
      <c r="AB61" s="108"/>
      <c r="AC61" s="108"/>
      <c r="AD61" s="108"/>
      <c r="AF61" s="121"/>
      <c r="AG61" s="121"/>
    </row>
    <row r="62" spans="1:33" s="91" customFormat="1">
      <c r="A62" s="108">
        <v>51</v>
      </c>
      <c r="B62" s="109"/>
      <c r="C62" s="110"/>
      <c r="D62" s="108"/>
      <c r="E62" s="108"/>
      <c r="F62" s="108"/>
      <c r="G62" s="108"/>
      <c r="H62" s="108"/>
      <c r="I62" s="108"/>
      <c r="J62" s="108"/>
      <c r="K62" s="108"/>
      <c r="L62" s="108"/>
      <c r="M62" s="108"/>
      <c r="N62" s="108"/>
      <c r="O62" s="108"/>
      <c r="P62" s="108"/>
      <c r="Q62" s="108"/>
      <c r="R62" s="108"/>
      <c r="S62" s="108"/>
      <c r="T62" s="108"/>
      <c r="U62" s="108"/>
      <c r="V62" s="108"/>
      <c r="W62" s="108"/>
      <c r="X62" s="108"/>
      <c r="Y62" s="108"/>
      <c r="Z62" s="108"/>
      <c r="AA62" s="108"/>
      <c r="AB62" s="108"/>
      <c r="AC62" s="108"/>
      <c r="AD62" s="108"/>
      <c r="AF62" s="121"/>
      <c r="AG62" s="121"/>
    </row>
    <row r="63" spans="1:33" s="91" customFormat="1">
      <c r="A63" s="108">
        <v>52</v>
      </c>
      <c r="B63" s="109"/>
      <c r="C63" s="110"/>
      <c r="D63" s="108"/>
      <c r="E63" s="108"/>
      <c r="F63" s="108"/>
      <c r="G63" s="108"/>
      <c r="H63" s="108"/>
      <c r="I63" s="108"/>
      <c r="J63" s="108"/>
      <c r="K63" s="108"/>
      <c r="L63" s="108"/>
      <c r="M63" s="108"/>
      <c r="N63" s="108"/>
      <c r="O63" s="108"/>
      <c r="P63" s="108"/>
      <c r="Q63" s="108"/>
      <c r="R63" s="108"/>
      <c r="S63" s="108"/>
      <c r="T63" s="108"/>
      <c r="U63" s="108"/>
      <c r="V63" s="108"/>
      <c r="W63" s="108"/>
      <c r="X63" s="108"/>
      <c r="Y63" s="108"/>
      <c r="Z63" s="108"/>
      <c r="AA63" s="108"/>
      <c r="AB63" s="108"/>
      <c r="AC63" s="108"/>
      <c r="AD63" s="108"/>
      <c r="AF63" s="121"/>
      <c r="AG63" s="121"/>
    </row>
    <row r="64" spans="1:33" s="91" customFormat="1">
      <c r="A64" s="108">
        <v>53</v>
      </c>
      <c r="B64" s="109"/>
      <c r="C64" s="110"/>
      <c r="D64" s="108"/>
      <c r="E64" s="108"/>
      <c r="F64" s="108"/>
      <c r="G64" s="108"/>
      <c r="H64" s="108"/>
      <c r="I64" s="108"/>
      <c r="J64" s="108"/>
      <c r="K64" s="108"/>
      <c r="L64" s="108"/>
      <c r="M64" s="108"/>
      <c r="N64" s="108"/>
      <c r="O64" s="108"/>
      <c r="P64" s="108"/>
      <c r="Q64" s="108"/>
      <c r="R64" s="108"/>
      <c r="S64" s="108"/>
      <c r="T64" s="108"/>
      <c r="U64" s="108"/>
      <c r="V64" s="108"/>
      <c r="W64" s="108"/>
      <c r="X64" s="108"/>
      <c r="Y64" s="108"/>
      <c r="Z64" s="108"/>
      <c r="AA64" s="108"/>
      <c r="AB64" s="108"/>
      <c r="AC64" s="108"/>
      <c r="AD64" s="108"/>
      <c r="AF64" s="121"/>
      <c r="AG64" s="121"/>
    </row>
    <row r="65" spans="1:33" s="91" customFormat="1">
      <c r="A65" s="108">
        <v>54</v>
      </c>
      <c r="B65" s="109"/>
      <c r="C65" s="110"/>
      <c r="D65" s="108"/>
      <c r="E65" s="108"/>
      <c r="F65" s="108"/>
      <c r="G65" s="108"/>
      <c r="H65" s="108"/>
      <c r="I65" s="108"/>
      <c r="J65" s="108"/>
      <c r="K65" s="108"/>
      <c r="L65" s="108"/>
      <c r="M65" s="108"/>
      <c r="N65" s="108"/>
      <c r="O65" s="108"/>
      <c r="P65" s="108"/>
      <c r="Q65" s="108"/>
      <c r="R65" s="108"/>
      <c r="S65" s="108"/>
      <c r="T65" s="108"/>
      <c r="U65" s="108"/>
      <c r="V65" s="108"/>
      <c r="W65" s="108"/>
      <c r="X65" s="108"/>
      <c r="Y65" s="108"/>
      <c r="Z65" s="108"/>
      <c r="AA65" s="108"/>
      <c r="AB65" s="108"/>
      <c r="AC65" s="108"/>
      <c r="AD65" s="108"/>
      <c r="AF65" s="121"/>
      <c r="AG65" s="121"/>
    </row>
    <row r="66" spans="1:33">
      <c r="A66" s="122"/>
      <c r="B66" s="123"/>
      <c r="C66" s="123"/>
      <c r="D66" s="124"/>
      <c r="E66" s="123"/>
      <c r="F66" s="191"/>
      <c r="G66" s="191"/>
      <c r="H66" s="191"/>
      <c r="I66" s="191"/>
      <c r="J66" s="191"/>
      <c r="K66" s="191"/>
      <c r="L66" s="191"/>
      <c r="M66" s="191"/>
      <c r="N66" s="191"/>
      <c r="O66" s="191"/>
      <c r="P66" s="191"/>
      <c r="Q66" s="191"/>
      <c r="R66" s="191"/>
      <c r="S66" s="191"/>
      <c r="T66" s="123"/>
      <c r="U66" s="123"/>
      <c r="V66" s="123"/>
      <c r="W66" s="123"/>
      <c r="X66" s="123"/>
      <c r="Y66" s="123"/>
      <c r="Z66" s="123"/>
      <c r="AA66" s="123"/>
      <c r="AB66" s="123"/>
      <c r="AC66" s="123"/>
      <c r="AD66" s="136"/>
      <c r="AF66" s="137"/>
      <c r="AG66" s="137"/>
    </row>
    <row r="67" spans="1:33">
      <c r="A67" s="125"/>
      <c r="B67" s="126"/>
      <c r="C67" s="126"/>
      <c r="D67" s="127"/>
      <c r="E67" s="126"/>
      <c r="F67" s="192"/>
      <c r="G67" s="192"/>
      <c r="H67" s="192"/>
      <c r="I67" s="192"/>
      <c r="J67" s="192"/>
      <c r="K67" s="192"/>
      <c r="L67" s="192"/>
      <c r="M67" s="192"/>
      <c r="N67" s="192"/>
      <c r="O67" s="192"/>
      <c r="P67" s="192"/>
      <c r="Q67" s="192"/>
      <c r="R67" s="192"/>
      <c r="S67" s="192"/>
      <c r="T67" s="126"/>
      <c r="U67" s="126"/>
      <c r="V67" s="126"/>
      <c r="W67" s="126"/>
      <c r="X67" s="126"/>
      <c r="Y67" s="126"/>
      <c r="Z67" s="126"/>
      <c r="AA67" s="126"/>
      <c r="AB67" s="126"/>
      <c r="AC67" s="126"/>
      <c r="AD67" s="138"/>
      <c r="AF67" s="137"/>
      <c r="AG67" s="137"/>
    </row>
    <row r="68" spans="1:33" ht="15.95" customHeight="1">
      <c r="A68" s="125"/>
      <c r="B68" s="126"/>
      <c r="C68" s="126"/>
      <c r="D68" s="127"/>
      <c r="E68" s="126"/>
      <c r="F68" s="192"/>
      <c r="G68" s="192"/>
      <c r="H68" s="192"/>
      <c r="I68" s="192"/>
      <c r="J68" s="192"/>
      <c r="K68" s="192"/>
      <c r="L68" s="192"/>
      <c r="M68" s="192"/>
      <c r="N68" s="192"/>
      <c r="O68" s="192"/>
      <c r="P68" s="192"/>
      <c r="Q68" s="192"/>
      <c r="R68" s="192"/>
      <c r="S68" s="192"/>
      <c r="T68" s="126"/>
      <c r="U68" s="126"/>
      <c r="V68" s="126"/>
      <c r="W68" s="126"/>
      <c r="X68" s="126"/>
      <c r="Y68" s="126"/>
      <c r="Z68" s="126"/>
      <c r="AA68" s="126"/>
      <c r="AB68" s="126"/>
      <c r="AC68" s="126"/>
      <c r="AD68" s="138"/>
      <c r="AF68" s="137"/>
      <c r="AG68" s="137"/>
    </row>
    <row r="69" spans="1:33" ht="15.95" customHeight="1">
      <c r="A69" s="129"/>
      <c r="B69" s="126" t="s">
        <v>14</v>
      </c>
      <c r="C69" s="126"/>
      <c r="D69" s="127"/>
      <c r="E69" s="126"/>
      <c r="F69" s="192"/>
      <c r="G69" s="192"/>
      <c r="H69" s="192"/>
      <c r="I69" s="192"/>
      <c r="J69" s="192"/>
      <c r="K69" s="192"/>
      <c r="L69" s="192"/>
      <c r="M69" s="192"/>
      <c r="N69" s="192"/>
      <c r="O69" s="192"/>
      <c r="P69" s="192"/>
      <c r="Q69" s="192"/>
      <c r="R69" s="192"/>
      <c r="S69" s="192"/>
      <c r="T69" s="126"/>
      <c r="U69" s="126"/>
      <c r="V69" s="126"/>
      <c r="W69" s="126"/>
      <c r="X69" s="126"/>
      <c r="Y69" s="126"/>
      <c r="Z69" s="126"/>
      <c r="AA69" s="126"/>
      <c r="AB69" s="126"/>
      <c r="AC69" s="126"/>
      <c r="AD69" s="138"/>
      <c r="AF69" s="137"/>
      <c r="AG69" s="137"/>
    </row>
    <row r="70" spans="1:33">
      <c r="A70" s="129"/>
      <c r="B70" s="130" t="s">
        <v>42</v>
      </c>
      <c r="C70" s="130"/>
      <c r="D70" s="131"/>
      <c r="E70" s="130"/>
      <c r="F70" s="126"/>
      <c r="G70" s="126"/>
      <c r="H70" s="126"/>
      <c r="I70" s="126"/>
      <c r="J70" s="126"/>
      <c r="K70" s="126"/>
      <c r="L70" s="126"/>
      <c r="M70" s="126"/>
      <c r="N70" s="126"/>
      <c r="O70" s="126"/>
      <c r="P70" s="126"/>
      <c r="Q70" s="126"/>
      <c r="R70" s="126"/>
      <c r="S70" s="126"/>
      <c r="T70" s="126"/>
      <c r="U70" s="126"/>
      <c r="V70" s="126"/>
      <c r="W70" s="126"/>
      <c r="X70" s="126"/>
      <c r="Y70" s="126"/>
      <c r="Z70" s="126"/>
      <c r="AA70" s="126"/>
      <c r="AB70" s="126"/>
      <c r="AC70" s="126"/>
      <c r="AD70" s="138"/>
      <c r="AF70" s="137"/>
      <c r="AG70" s="137"/>
    </row>
    <row r="71" spans="1:33">
      <c r="A71" s="129"/>
      <c r="B71" s="130" t="s">
        <v>41</v>
      </c>
      <c r="C71" s="130"/>
      <c r="D71" s="131"/>
      <c r="E71" s="130"/>
      <c r="F71" s="126"/>
      <c r="G71" s="126"/>
      <c r="H71" s="126"/>
      <c r="I71" s="126"/>
      <c r="J71" s="126"/>
      <c r="K71" s="126"/>
      <c r="L71" s="126"/>
      <c r="M71" s="126"/>
      <c r="N71" s="126"/>
      <c r="O71" s="126"/>
      <c r="P71" s="126"/>
      <c r="Q71" s="126"/>
      <c r="R71" s="126"/>
      <c r="S71" s="126"/>
      <c r="T71" s="126"/>
      <c r="U71" s="126"/>
      <c r="V71" s="126"/>
      <c r="W71" s="126"/>
      <c r="X71" s="126"/>
      <c r="Y71" s="126"/>
      <c r="Z71" s="126"/>
      <c r="AA71" s="126"/>
      <c r="AB71" s="126"/>
      <c r="AC71" s="126"/>
      <c r="AD71" s="138"/>
      <c r="AF71" s="137"/>
      <c r="AG71" s="137"/>
    </row>
    <row r="72" spans="1:33">
      <c r="A72" s="129"/>
      <c r="B72" s="158" t="str">
        <f>$D$1</f>
        <v>SMK PUCHONG BATU 14</v>
      </c>
      <c r="C72" s="132"/>
      <c r="D72" s="128"/>
      <c r="E72" s="132"/>
      <c r="F72" s="126"/>
      <c r="G72" s="126"/>
      <c r="H72" s="126"/>
      <c r="I72" s="126"/>
      <c r="J72" s="126"/>
      <c r="K72" s="126"/>
      <c r="L72" s="126"/>
      <c r="M72" s="126"/>
      <c r="N72" s="126"/>
      <c r="O72" s="126"/>
      <c r="P72" s="126"/>
      <c r="Q72" s="126"/>
      <c r="R72" s="126"/>
      <c r="S72" s="126"/>
      <c r="T72" s="126"/>
      <c r="U72" s="126"/>
      <c r="V72" s="126"/>
      <c r="W72" s="126"/>
      <c r="X72" s="126"/>
      <c r="Y72" s="126"/>
      <c r="Z72" s="126"/>
      <c r="AA72" s="126"/>
      <c r="AB72" s="126"/>
      <c r="AC72" s="126"/>
      <c r="AD72" s="138"/>
      <c r="AF72" s="137"/>
      <c r="AG72" s="137"/>
    </row>
    <row r="73" spans="1:33">
      <c r="A73" s="125"/>
      <c r="B73" s="126"/>
      <c r="C73" s="126"/>
      <c r="D73" s="127"/>
      <c r="E73" s="126"/>
      <c r="F73" s="126"/>
      <c r="G73" s="126"/>
      <c r="H73" s="126"/>
      <c r="I73" s="126"/>
      <c r="J73" s="126"/>
      <c r="K73" s="126"/>
      <c r="L73" s="126"/>
      <c r="M73" s="126"/>
      <c r="N73" s="126"/>
      <c r="O73" s="126"/>
      <c r="P73" s="126"/>
      <c r="Q73" s="126"/>
      <c r="R73" s="126"/>
      <c r="S73" s="126"/>
      <c r="T73" s="126"/>
      <c r="U73" s="126"/>
      <c r="V73" s="126"/>
      <c r="W73" s="126"/>
      <c r="X73" s="126"/>
      <c r="Y73" s="126"/>
      <c r="Z73" s="126"/>
      <c r="AA73" s="126"/>
      <c r="AB73" s="126"/>
      <c r="AC73" s="126"/>
      <c r="AD73" s="138"/>
      <c r="AF73" s="137"/>
      <c r="AG73" s="137"/>
    </row>
    <row r="74" spans="1:33">
      <c r="A74" s="125"/>
      <c r="B74" s="126"/>
      <c r="C74" s="126"/>
      <c r="D74" s="127"/>
      <c r="E74" s="126"/>
      <c r="F74" s="126"/>
      <c r="G74" s="126"/>
      <c r="H74" s="126"/>
      <c r="I74" s="126"/>
      <c r="J74" s="126"/>
      <c r="K74" s="126"/>
      <c r="L74" s="126"/>
      <c r="M74" s="126"/>
      <c r="N74" s="126"/>
      <c r="O74" s="126"/>
      <c r="P74" s="126"/>
      <c r="Q74" s="126"/>
      <c r="R74" s="126"/>
      <c r="S74" s="126"/>
      <c r="T74" s="126"/>
      <c r="U74" s="126"/>
      <c r="V74" s="126"/>
      <c r="W74" s="126"/>
      <c r="X74" s="126"/>
      <c r="Y74" s="126"/>
      <c r="Z74" s="126"/>
      <c r="AA74" s="126"/>
      <c r="AB74" s="126"/>
      <c r="AC74" s="126"/>
      <c r="AD74" s="138"/>
      <c r="AF74" s="137"/>
      <c r="AG74" s="137"/>
    </row>
    <row r="75" spans="1:33">
      <c r="A75" s="125"/>
      <c r="B75" s="126"/>
      <c r="C75" s="126"/>
      <c r="D75" s="127"/>
      <c r="E75" s="126"/>
      <c r="F75" s="126"/>
      <c r="G75" s="126"/>
      <c r="H75" s="126"/>
      <c r="I75" s="126"/>
      <c r="J75" s="126"/>
      <c r="K75" s="126"/>
      <c r="L75" s="126"/>
      <c r="M75" s="126"/>
      <c r="N75" s="126"/>
      <c r="O75" s="126"/>
      <c r="P75" s="126"/>
      <c r="Q75" s="126"/>
      <c r="R75" s="126"/>
      <c r="S75" s="126"/>
      <c r="T75" s="126"/>
      <c r="U75" s="126"/>
      <c r="V75" s="126"/>
      <c r="W75" s="126"/>
      <c r="X75" s="126"/>
      <c r="Y75" s="126"/>
      <c r="Z75" s="126"/>
      <c r="AA75" s="126"/>
      <c r="AB75" s="126"/>
      <c r="AC75" s="126"/>
      <c r="AD75" s="138"/>
      <c r="AF75" s="137"/>
      <c r="AG75" s="137"/>
    </row>
    <row r="76" spans="1:33">
      <c r="A76" s="125"/>
      <c r="B76" s="126"/>
      <c r="C76" s="126"/>
      <c r="D76" s="127"/>
      <c r="E76" s="126"/>
      <c r="F76" s="126"/>
      <c r="G76" s="126"/>
      <c r="H76" s="126"/>
      <c r="I76" s="126"/>
      <c r="J76" s="126"/>
      <c r="K76" s="126"/>
      <c r="L76" s="126"/>
      <c r="M76" s="126"/>
      <c r="N76" s="126"/>
      <c r="O76" s="126"/>
      <c r="P76" s="126"/>
      <c r="Q76" s="126"/>
      <c r="R76" s="126"/>
      <c r="S76" s="126"/>
      <c r="T76" s="126"/>
      <c r="U76" s="126"/>
      <c r="V76" s="126"/>
      <c r="W76" s="126"/>
      <c r="X76" s="126"/>
      <c r="Y76" s="126"/>
      <c r="Z76" s="126"/>
      <c r="AA76" s="126"/>
      <c r="AB76" s="126"/>
      <c r="AC76" s="126"/>
      <c r="AD76" s="138"/>
      <c r="AF76" s="137"/>
      <c r="AG76" s="137"/>
    </row>
    <row r="77" spans="1:33">
      <c r="A77" s="133"/>
      <c r="B77" s="134"/>
      <c r="C77" s="134"/>
      <c r="D77" s="135"/>
      <c r="E77" s="134"/>
      <c r="F77" s="134"/>
      <c r="G77" s="134"/>
      <c r="H77" s="134"/>
      <c r="I77" s="134"/>
      <c r="J77" s="134"/>
      <c r="K77" s="134"/>
      <c r="L77" s="134"/>
      <c r="M77" s="134"/>
      <c r="N77" s="134"/>
      <c r="O77" s="134"/>
      <c r="P77" s="134"/>
      <c r="Q77" s="134"/>
      <c r="R77" s="134"/>
      <c r="S77" s="134"/>
      <c r="T77" s="134"/>
      <c r="U77" s="134"/>
      <c r="V77" s="134"/>
      <c r="W77" s="134"/>
      <c r="X77" s="134"/>
      <c r="Y77" s="134"/>
      <c r="Z77" s="134"/>
      <c r="AA77" s="134"/>
      <c r="AB77" s="134"/>
      <c r="AC77" s="134"/>
      <c r="AD77" s="139"/>
      <c r="AF77" s="137"/>
      <c r="AG77" s="137"/>
    </row>
    <row r="78" spans="1:33">
      <c r="AF78" s="137"/>
      <c r="AG78" s="137"/>
    </row>
    <row r="79" spans="1:33">
      <c r="AF79" s="137"/>
      <c r="AG79" s="137"/>
    </row>
    <row r="80" spans="1:33">
      <c r="AF80" s="137"/>
      <c r="AG80" s="137"/>
    </row>
    <row r="81" spans="32:33">
      <c r="AF81" s="137"/>
      <c r="AG81" s="137"/>
    </row>
    <row r="82" spans="32:33">
      <c r="AF82" s="137"/>
      <c r="AG82" s="137"/>
    </row>
    <row r="83" spans="32:33">
      <c r="AF83" s="137"/>
      <c r="AG83" s="137"/>
    </row>
    <row r="84" spans="32:33">
      <c r="AF84" s="137"/>
      <c r="AG84" s="137"/>
    </row>
    <row r="85" spans="32:33">
      <c r="AF85" s="137"/>
      <c r="AG85" s="137"/>
    </row>
    <row r="86" spans="32:33">
      <c r="AF86" s="137"/>
      <c r="AG86" s="137"/>
    </row>
    <row r="87" spans="32:33">
      <c r="AF87" s="137"/>
      <c r="AG87" s="137"/>
    </row>
    <row r="88" spans="32:33">
      <c r="AF88" s="137"/>
      <c r="AG88" s="137"/>
    </row>
    <row r="89" spans="32:33">
      <c r="AF89" s="137"/>
      <c r="AG89" s="137"/>
    </row>
    <row r="90" spans="32:33">
      <c r="AF90" s="137"/>
      <c r="AG90" s="137"/>
    </row>
    <row r="91" spans="32:33">
      <c r="AF91" s="137"/>
      <c r="AG91" s="137"/>
    </row>
    <row r="92" spans="32:33">
      <c r="AF92" s="137"/>
      <c r="AG92" s="137"/>
    </row>
    <row r="93" spans="32:33">
      <c r="AF93" s="137"/>
      <c r="AG93" s="137"/>
    </row>
    <row r="94" spans="32:33">
      <c r="AF94" s="137"/>
      <c r="AG94" s="137"/>
    </row>
    <row r="95" spans="32:33">
      <c r="AF95" s="137"/>
      <c r="AG95" s="137"/>
    </row>
    <row r="96" spans="32:33">
      <c r="AF96" s="137"/>
      <c r="AG96" s="137"/>
    </row>
    <row r="97" spans="32:33">
      <c r="AF97" s="137"/>
      <c r="AG97" s="137"/>
    </row>
    <row r="98" spans="32:33">
      <c r="AF98" s="137"/>
      <c r="AG98" s="137"/>
    </row>
    <row r="99" spans="32:33">
      <c r="AF99" s="137"/>
      <c r="AG99" s="137"/>
    </row>
    <row r="100" spans="32:33">
      <c r="AF100" s="137"/>
      <c r="AG100" s="137"/>
    </row>
    <row r="101" spans="32:33">
      <c r="AF101" s="137"/>
      <c r="AG101" s="137"/>
    </row>
    <row r="102" spans="32:33">
      <c r="AF102" s="137"/>
      <c r="AG102" s="137"/>
    </row>
    <row r="103" spans="32:33">
      <c r="AF103" s="137"/>
      <c r="AG103" s="137"/>
    </row>
    <row r="104" spans="32:33">
      <c r="AF104" s="137"/>
      <c r="AG104" s="137"/>
    </row>
    <row r="105" spans="32:33"/>
    <row r="106" spans="32:33"/>
    <row r="107" spans="32:33"/>
    <row r="108" spans="32:33"/>
    <row r="109" spans="32:33"/>
    <row r="110" spans="32:33"/>
    <row r="111" spans="32:33"/>
    <row r="112" spans="32:33"/>
    <row r="113"/>
    <row r="114"/>
    <row r="115"/>
    <row r="116"/>
    <row r="117"/>
    <row r="118"/>
    <row r="119"/>
    <row r="120"/>
    <row r="121"/>
    <row r="122"/>
    <row r="123"/>
    <row r="124"/>
    <row r="125"/>
    <row r="126"/>
    <row r="127"/>
    <row r="128"/>
    <row r="129"/>
    <row r="130"/>
    <row r="131"/>
    <row r="132"/>
    <row r="133"/>
    <row r="134"/>
    <row r="135"/>
  </sheetData>
  <mergeCells count="10">
    <mergeCell ref="A9:A11"/>
    <mergeCell ref="B9:B11"/>
    <mergeCell ref="C9:C11"/>
    <mergeCell ref="D9:D11"/>
    <mergeCell ref="AD9:AD11"/>
    <mergeCell ref="F66:S66"/>
    <mergeCell ref="F67:S67"/>
    <mergeCell ref="F68:S68"/>
    <mergeCell ref="F69:S69"/>
    <mergeCell ref="E9:G10"/>
  </mergeCells>
  <dataValidations count="1">
    <dataValidation type="whole" allowBlank="1" showErrorMessage="1" errorTitle="TAHAP PENGUASAAN" error="SILA ISIKAN TAHAP PENGUASAAN YANG BETUL!" sqref="E12:AD65">
      <formula1>1</formula1>
      <formula2>6</formula2>
    </dataValidation>
  </dataValidations>
  <printOptions horizontalCentered="1"/>
  <pageMargins left="0.23622047244094491" right="0.23622047244094491" top="0.74803149606299213" bottom="0.74803149606299213" header="0.31496062992125984" footer="0.31496062992125984"/>
  <pageSetup paperSize="9" scale="50" fitToHeight="0" orientation="portrait" blackAndWhite="1" cellComments="asDisplayed"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097" r:id="rId4" name="Option Button 1">
              <controlPr defaultSize="0" autoFill="0" autoLine="0" autoPict="0">
                <anchor moveWithCells="1">
                  <from>
                    <xdr:col>5</xdr:col>
                    <xdr:colOff>1247775</xdr:colOff>
                    <xdr:row>5</xdr:row>
                    <xdr:rowOff>9525</xdr:rowOff>
                  </from>
                  <to>
                    <xdr:col>6</xdr:col>
                    <xdr:colOff>85725</xdr:colOff>
                    <xdr:row>5</xdr:row>
                    <xdr:rowOff>219075</xdr:rowOff>
                  </to>
                </anchor>
              </controlPr>
            </control>
          </mc:Choice>
        </mc:AlternateContent>
        <mc:AlternateContent xmlns:mc="http://schemas.openxmlformats.org/markup-compatibility/2006">
          <mc:Choice Requires="x14">
            <control shapeId="4098" r:id="rId5" name="Option Button 2">
              <controlPr defaultSize="0" autoFill="0" autoLine="0" autoPict="0">
                <anchor moveWithCells="1">
                  <from>
                    <xdr:col>5</xdr:col>
                    <xdr:colOff>1247775</xdr:colOff>
                    <xdr:row>5</xdr:row>
                    <xdr:rowOff>228600</xdr:rowOff>
                  </from>
                  <to>
                    <xdr:col>6</xdr:col>
                    <xdr:colOff>76200</xdr:colOff>
                    <xdr:row>6</xdr:row>
                    <xdr:rowOff>209550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pageSetUpPr fitToPage="1"/>
  </sheetPr>
  <dimension ref="A1:K87"/>
  <sheetViews>
    <sheetView showGridLines="0" topLeftCell="A13" zoomScale="90" zoomScaleNormal="90" zoomScaleSheetLayoutView="100" workbookViewId="0">
      <selection activeCell="F51" sqref="F51"/>
    </sheetView>
  </sheetViews>
  <sheetFormatPr defaultRowHeight="16.5" zeroHeight="1"/>
  <cols>
    <col min="1" max="1" width="3.7109375" style="1" customWidth="1"/>
    <col min="2" max="2" width="8.28515625" style="43" customWidth="1"/>
    <col min="3" max="3" width="9.28515625" style="43" customWidth="1"/>
    <col min="4" max="4" width="20.28515625" style="43" customWidth="1"/>
    <col min="5" max="5" width="13.7109375" style="43" customWidth="1"/>
    <col min="6" max="6" width="94.7109375" style="43" customWidth="1"/>
    <col min="7" max="7" width="5.7109375" style="45" customWidth="1"/>
    <col min="8" max="8" width="12.5703125" style="46" hidden="1" customWidth="1"/>
    <col min="9" max="9" width="33.5703125" style="1" hidden="1" customWidth="1"/>
    <col min="10" max="11" width="12.5703125" style="1" hidden="1" customWidth="1"/>
    <col min="12" max="12" width="12.5703125" style="1" customWidth="1"/>
    <col min="13" max="13" width="5.85546875" style="1" customWidth="1"/>
    <col min="14" max="14" width="9.140625" style="1" bestFit="1"/>
    <col min="15" max="16384" width="9.140625" style="1"/>
  </cols>
  <sheetData>
    <row r="1" spans="1:11" s="42" customFormat="1" ht="21" customHeight="1">
      <c r="A1" s="47"/>
      <c r="B1" s="204" t="str">
        <f>'REKOD PRESTASI MURID'!$D$1</f>
        <v>SMK PUCHONG BATU 14</v>
      </c>
      <c r="C1" s="204"/>
      <c r="D1" s="204"/>
      <c r="E1" s="204"/>
      <c r="F1" s="204"/>
      <c r="G1" s="47"/>
      <c r="H1" s="46"/>
    </row>
    <row r="2" spans="1:11" s="42" customFormat="1" ht="21" customHeight="1">
      <c r="A2" s="47"/>
      <c r="B2" s="204" t="str">
        <f>'REKOD PRESTASI MURID'!$D$2</f>
        <v>PUCHONG</v>
      </c>
      <c r="C2" s="204"/>
      <c r="D2" s="204"/>
      <c r="E2" s="204"/>
      <c r="F2" s="204"/>
      <c r="G2" s="47"/>
      <c r="H2" s="46"/>
    </row>
    <row r="3" spans="1:11" s="42" customFormat="1" ht="21" customHeight="1">
      <c r="A3" s="47"/>
      <c r="B3" s="204" t="str">
        <f>'REKOD PRESTASI MURID'!$D$3</f>
        <v>SELANGOR</v>
      </c>
      <c r="C3" s="204"/>
      <c r="D3" s="204"/>
      <c r="E3" s="204"/>
      <c r="F3" s="204"/>
      <c r="G3" s="47"/>
      <c r="H3" s="46"/>
    </row>
    <row r="4" spans="1:11" s="42" customFormat="1" ht="21" customHeight="1">
      <c r="A4" s="48"/>
      <c r="B4" s="205">
        <f>'REKOD PRESTASI MURID'!$D$4</f>
        <v>43375</v>
      </c>
      <c r="C4" s="205"/>
      <c r="D4" s="205"/>
      <c r="E4" s="205"/>
      <c r="F4" s="205"/>
      <c r="G4" s="48"/>
      <c r="H4" s="206" t="s">
        <v>15</v>
      </c>
      <c r="I4" s="206"/>
      <c r="J4" s="206"/>
    </row>
    <row r="5" spans="1:11">
      <c r="A5" s="7"/>
      <c r="B5" s="7"/>
      <c r="C5" s="7"/>
      <c r="D5" s="7"/>
      <c r="E5" s="7"/>
      <c r="F5" s="7"/>
      <c r="G5" s="7"/>
      <c r="H5" s="49"/>
      <c r="I5" s="86"/>
      <c r="J5" s="86"/>
    </row>
    <row r="6" spans="1:11" ht="18.75">
      <c r="A6" s="7"/>
      <c r="B6" s="50" t="str">
        <f>'REKOD PRESTASI MURID'!$A$7</f>
        <v>KESUSASTERAAN MELAYU KOMUNIKATIF</v>
      </c>
      <c r="C6" s="7"/>
      <c r="D6" s="7"/>
      <c r="E6" s="7"/>
      <c r="F6" s="7"/>
      <c r="G6" s="7"/>
      <c r="H6" s="49"/>
      <c r="I6" s="87">
        <v>1</v>
      </c>
      <c r="J6" s="86"/>
    </row>
    <row r="7" spans="1:11">
      <c r="A7" s="7"/>
      <c r="B7" s="7"/>
      <c r="C7" s="7"/>
      <c r="D7" s="7"/>
      <c r="E7" s="7"/>
      <c r="F7" s="7"/>
      <c r="G7" s="7"/>
      <c r="H7" s="51">
        <v>1</v>
      </c>
      <c r="I7" s="51" t="str">
        <f>'REKOD PRESTASI MURID'!B12</f>
        <v>AHMAD BIN SULAIMAN</v>
      </c>
      <c r="J7" s="51" t="str">
        <f t="shared" ref="J7:J24" si="0">IF(I7=0,"",H7&amp;"  "&amp;I7)</f>
        <v>1  AHMAD BIN SULAIMAN</v>
      </c>
      <c r="K7" s="1">
        <f>'REKOD PRESTASI MURID'!AI12</f>
        <v>1</v>
      </c>
    </row>
    <row r="8" spans="1:11">
      <c r="A8" s="7"/>
      <c r="B8" s="207" t="s">
        <v>16</v>
      </c>
      <c r="C8" s="208"/>
      <c r="D8" s="52" t="str">
        <f>VLOOKUP($I$6,H7:J69,2)</f>
        <v>AHMAD BIN SULAIMAN</v>
      </c>
      <c r="E8" s="53"/>
      <c r="F8" s="18"/>
      <c r="G8" s="7"/>
      <c r="H8" s="51">
        <v>2</v>
      </c>
      <c r="I8" s="51" t="str">
        <f>'REKOD PRESTASI MURID'!B13</f>
        <v>SITI ROKIAH BINTI ALI</v>
      </c>
      <c r="J8" s="51" t="str">
        <f t="shared" si="0"/>
        <v>2  SITI ROKIAH BINTI ALI</v>
      </c>
      <c r="K8" s="1" t="str">
        <f>'REKOD PRESTASI MURID'!G6</f>
        <v>Pentaksiran Pertengahan Tahun</v>
      </c>
    </row>
    <row r="9" spans="1:11">
      <c r="A9" s="7"/>
      <c r="B9" s="210" t="s">
        <v>17</v>
      </c>
      <c r="C9" s="211"/>
      <c r="D9" s="56">
        <f>VLOOKUP($I$6,'REKOD PRESTASI MURID'!$A$12:$D$65,3)</f>
        <v>123356789413</v>
      </c>
      <c r="E9" s="57"/>
      <c r="F9" s="18"/>
      <c r="G9" s="7"/>
      <c r="H9" s="51">
        <v>3</v>
      </c>
      <c r="I9" s="51" t="str">
        <f>'REKOD PRESTASI MURID'!B14</f>
        <v>MOHD RAMLI BIN SHUKRI</v>
      </c>
      <c r="J9" s="51" t="str">
        <f t="shared" si="0"/>
        <v>3  MOHD RAMLI BIN SHUKRI</v>
      </c>
      <c r="K9" s="1" t="str">
        <f>'REKOD PRESTASI MURID'!G7</f>
        <v>Pentaksiran Akhir tahun</v>
      </c>
    </row>
    <row r="10" spans="1:11">
      <c r="A10" s="7"/>
      <c r="B10" s="210" t="s">
        <v>18</v>
      </c>
      <c r="C10" s="211"/>
      <c r="D10" s="58" t="str">
        <f>VLOOKUP($I$6,'REKOD PRESTASI MURID'!$A$12:$D$65,4)</f>
        <v>L</v>
      </c>
      <c r="E10" s="59"/>
      <c r="F10" s="18"/>
      <c r="G10" s="7"/>
      <c r="H10" s="51">
        <v>4</v>
      </c>
      <c r="I10" s="51" t="str">
        <f>'REKOD PRESTASI MURID'!B15</f>
        <v>NORAINI BINTI KASIM</v>
      </c>
      <c r="J10" s="51" t="str">
        <f t="shared" si="0"/>
        <v>4  NORAINI BINTI KASIM</v>
      </c>
    </row>
    <row r="11" spans="1:11">
      <c r="A11" s="7"/>
      <c r="B11" s="210" t="s">
        <v>19</v>
      </c>
      <c r="C11" s="211"/>
      <c r="D11" s="58" t="str">
        <f>'REKOD PRESTASI MURID'!D7</f>
        <v>TINGKATAN 4 AMANAH</v>
      </c>
      <c r="E11" s="59"/>
      <c r="F11" s="18"/>
      <c r="G11" s="7"/>
      <c r="H11" s="51">
        <v>5</v>
      </c>
      <c r="I11" s="51" t="str">
        <f>'REKOD PRESTASI MURID'!B16</f>
        <v>ALIAS BIN OMAR</v>
      </c>
      <c r="J11" s="51" t="str">
        <f t="shared" si="0"/>
        <v>5  ALIAS BIN OMAR</v>
      </c>
    </row>
    <row r="12" spans="1:11">
      <c r="A12" s="7"/>
      <c r="B12" s="54" t="s">
        <v>20</v>
      </c>
      <c r="C12" s="55"/>
      <c r="D12" s="58" t="str">
        <f>'REKOD PRESTASI MURID'!$D$6</f>
        <v>PN. ROOSLINA HJ. AHMAD</v>
      </c>
      <c r="E12" s="59"/>
      <c r="F12" s="18"/>
      <c r="G12" s="7"/>
      <c r="H12" s="51">
        <v>6</v>
      </c>
      <c r="I12" s="51" t="str">
        <f>'REKOD PRESTASI MURID'!B17</f>
        <v>ABDUL HAKIM BIN KAMARUZAMAN</v>
      </c>
      <c r="J12" s="51" t="str">
        <f t="shared" si="0"/>
        <v>6  ABDUL HAKIM BIN KAMARUZAMAN</v>
      </c>
      <c r="K12" s="84"/>
    </row>
    <row r="13" spans="1:11">
      <c r="A13" s="7"/>
      <c r="B13" s="212" t="s">
        <v>21</v>
      </c>
      <c r="C13" s="213"/>
      <c r="D13" s="143">
        <f>B4</f>
        <v>43375</v>
      </c>
      <c r="E13" s="60"/>
      <c r="F13" s="18"/>
      <c r="G13" s="7"/>
      <c r="H13" s="51">
        <v>7</v>
      </c>
      <c r="I13" s="51">
        <f>'REKOD PRESTASI MURID'!B18</f>
        <v>0</v>
      </c>
      <c r="J13" s="51" t="str">
        <f t="shared" si="0"/>
        <v/>
      </c>
    </row>
    <row r="14" spans="1:11">
      <c r="A14" s="7"/>
      <c r="B14" s="18"/>
      <c r="C14" s="18"/>
      <c r="D14" s="18"/>
      <c r="E14" s="61"/>
      <c r="F14" s="18"/>
      <c r="G14" s="7"/>
      <c r="H14" s="51">
        <v>8</v>
      </c>
      <c r="I14" s="51">
        <f>'REKOD PRESTASI MURID'!B19</f>
        <v>0</v>
      </c>
      <c r="J14" s="51" t="str">
        <f t="shared" si="0"/>
        <v/>
      </c>
    </row>
    <row r="15" spans="1:11" ht="22.5" customHeight="1">
      <c r="A15" s="7"/>
      <c r="B15" s="223" t="s">
        <v>22</v>
      </c>
      <c r="C15" s="223"/>
      <c r="D15" s="223"/>
      <c r="E15" s="216" t="str">
        <f>IF(K7=1,"",VLOOKUP($I$6,'REKOD PRESTASI MURID'!$A$12:$AD$65,30))</f>
        <v/>
      </c>
      <c r="F15" s="221" t="str">
        <f>UPPER(IF(K7=1,K8,K9))</f>
        <v>PENTAKSIRAN PERTENGAHAN TAHUN</v>
      </c>
      <c r="G15" s="7"/>
      <c r="H15" s="51">
        <v>9</v>
      </c>
      <c r="I15" s="51">
        <f>'REKOD PRESTASI MURID'!B20</f>
        <v>0</v>
      </c>
      <c r="J15" s="51" t="str">
        <f t="shared" si="0"/>
        <v/>
      </c>
    </row>
    <row r="16" spans="1:11" ht="22.5" customHeight="1">
      <c r="A16" s="7"/>
      <c r="B16" s="224"/>
      <c r="C16" s="224"/>
      <c r="D16" s="224"/>
      <c r="E16" s="216"/>
      <c r="F16" s="222"/>
      <c r="G16" s="7"/>
      <c r="H16" s="51">
        <v>10</v>
      </c>
      <c r="I16" s="51">
        <f>'REKOD PRESTASI MURID'!B21</f>
        <v>0</v>
      </c>
      <c r="J16" s="51" t="str">
        <f t="shared" si="0"/>
        <v/>
      </c>
    </row>
    <row r="17" spans="1:10" ht="67.5" customHeight="1">
      <c r="A17" s="7"/>
      <c r="B17" s="214" t="s">
        <v>23</v>
      </c>
      <c r="C17" s="214"/>
      <c r="D17" s="215"/>
      <c r="E17" s="217" t="str">
        <f>IF(E15="","Tahap Penguasaan Keseluruhan hanya dilaporkan pada pentaksiran akhir tahun sahaja",VLOOKUP(E15,'DATA PERNYATAAN TAHAP PGUASAAN '!A204:B209,2))</f>
        <v>Tahap Penguasaan Keseluruhan hanya dilaporkan pada pentaksiran akhir tahun sahaja</v>
      </c>
      <c r="F17" s="218"/>
      <c r="G17" s="7"/>
      <c r="H17" s="51">
        <v>11</v>
      </c>
      <c r="I17" s="51">
        <f>'REKOD PRESTASI MURID'!B22</f>
        <v>0</v>
      </c>
      <c r="J17" s="51" t="str">
        <f t="shared" si="0"/>
        <v/>
      </c>
    </row>
    <row r="18" spans="1:10">
      <c r="A18" s="7"/>
      <c r="B18" s="6"/>
      <c r="C18" s="6"/>
      <c r="D18" s="6"/>
      <c r="E18" s="6"/>
      <c r="F18" s="6"/>
      <c r="G18" s="7"/>
      <c r="H18" s="51">
        <v>12</v>
      </c>
      <c r="I18" s="51">
        <f>'REKOD PRESTASI MURID'!B23</f>
        <v>0</v>
      </c>
      <c r="J18" s="51" t="str">
        <f t="shared" si="0"/>
        <v/>
      </c>
    </row>
    <row r="19" spans="1:10" ht="33">
      <c r="A19" s="7"/>
      <c r="B19" s="219" t="s">
        <v>4</v>
      </c>
      <c r="C19" s="219"/>
      <c r="D19" s="62" t="s">
        <v>24</v>
      </c>
      <c r="E19" s="63" t="s">
        <v>25</v>
      </c>
      <c r="F19" s="64" t="s">
        <v>26</v>
      </c>
      <c r="G19" s="7"/>
      <c r="H19" s="51">
        <v>13</v>
      </c>
      <c r="I19" s="51">
        <f>'REKOD PRESTASI MURID'!B24</f>
        <v>0</v>
      </c>
      <c r="J19" s="51" t="str">
        <f t="shared" si="0"/>
        <v/>
      </c>
    </row>
    <row r="20" spans="1:10" ht="77.25" customHeight="1">
      <c r="A20" s="7"/>
      <c r="B20" s="225" t="str">
        <f>B6</f>
        <v>KESUSASTERAAN MELAYU KOMUNIKATIF</v>
      </c>
      <c r="C20" s="226"/>
      <c r="D20" s="65" t="str">
        <f>'REKOD PRESTASI MURID'!$E$11</f>
        <v>APRESIASI SASTERA</v>
      </c>
      <c r="E20" s="66">
        <f>VLOOKUP($I$6,'REKOD PRESTASI MURID'!$A$12:$AD$65,5)</f>
        <v>2</v>
      </c>
      <c r="F20" s="67" t="str">
        <f>VLOOKUP(E20,'DATA PERNYATAAN TAHAP PGUASAAN '!A4:B9,2)</f>
        <v>Murid memahami dan menyatakan biodata pengarang, jenis, ciri-ciri dan fungsi;  maksud, tema dan persoalan, watak dan perwatakan, latar masa, masyarakat dan tempat, binaan dan teknik plot, gaya bahasa, sudut pandangan, nilai dan pengajaran serta membuat teguran terhadap karya pada tahap terhad.</v>
      </c>
      <c r="G20" s="7"/>
      <c r="H20" s="51">
        <v>14</v>
      </c>
      <c r="I20" s="51">
        <f>'REKOD PRESTASI MURID'!B25</f>
        <v>0</v>
      </c>
      <c r="J20" s="51" t="str">
        <f t="shared" si="0"/>
        <v/>
      </c>
    </row>
    <row r="21" spans="1:10" ht="77.25" customHeight="1">
      <c r="A21" s="7"/>
      <c r="B21" s="227"/>
      <c r="C21" s="228"/>
      <c r="D21" s="65" t="str">
        <f>'REKOD PRESTASI MURID'!$F$11</f>
        <v>PEMBANGUNAN INSAN</v>
      </c>
      <c r="E21" s="66">
        <f>VLOOKUP($I$6,'REKOD PRESTASI MURID'!$A$12:$AD$65,6)</f>
        <v>4</v>
      </c>
      <c r="F21" s="67" t="str">
        <f>VLOOKUP(E21,'DATA PERNYATAAN TAHAP PGUASAAN '!A12:B17,2)</f>
        <v>Mengenal pasti unsur keagamaan, keperibadian unggul, isu dan citra masyarakat, unsur patriotisme dan ciri-ciri kepimpinan dalam karya dan menghubungkaitkannya dengan pembangunan sahsiah diri, masyarakat dan negara pada tahap kukuh.</v>
      </c>
      <c r="G21" s="7"/>
      <c r="H21" s="51">
        <v>15</v>
      </c>
      <c r="I21" s="51">
        <f>'REKOD PRESTASI MURID'!B26</f>
        <v>0</v>
      </c>
      <c r="J21" s="51" t="str">
        <f t="shared" si="0"/>
        <v/>
      </c>
    </row>
    <row r="22" spans="1:10" ht="77.25" customHeight="1">
      <c r="A22" s="7"/>
      <c r="B22" s="229"/>
      <c r="C22" s="230"/>
      <c r="D22" s="65" t="str">
        <f>'REKOD PRESTASI MURID'!$G$11</f>
        <v>PENGKARYAAN</v>
      </c>
      <c r="E22" s="66">
        <f>VLOOKUP($I$6,'REKOD PRESTASI MURID'!$A$12:$AD$65,7)</f>
        <v>6</v>
      </c>
      <c r="F22" s="67" t="str">
        <f>VLOOKUP(E22,'DATA PERNYATAAN TAHAP PGUASAAN '!A20:B25,2)</f>
        <v>Membuat adaptasi atau mengolah, menghasilkan karya yang menepati ciri-ciri penulisan dan mempersembahkannya dalam pelbagai bentuk yang kreatif pada tahap tekal, terperinci dan menjadi teladan.</v>
      </c>
      <c r="G22" s="7"/>
      <c r="H22" s="51">
        <v>16</v>
      </c>
      <c r="I22" s="51">
        <f>'REKOD PRESTASI MURID'!B27</f>
        <v>0</v>
      </c>
      <c r="J22" s="51" t="str">
        <f t="shared" si="0"/>
        <v/>
      </c>
    </row>
    <row r="23" spans="1:10" hidden="1">
      <c r="A23" s="7"/>
      <c r="B23" s="164"/>
      <c r="C23" s="165"/>
      <c r="D23" s="65">
        <f>'REKOD PRESTASI MURID'!$H$11</f>
        <v>4</v>
      </c>
      <c r="E23" s="66">
        <f>VLOOKUP($I$6,'REKOD PRESTASI MURID'!$A$12:$AD$65,8)</f>
        <v>0</v>
      </c>
      <c r="F23" s="67" t="e">
        <f>VLOOKUP(E23,'DATA PERNYATAAN TAHAP PGUASAAN '!A28:B33,2)</f>
        <v>#N/A</v>
      </c>
      <c r="G23" s="7"/>
      <c r="H23" s="51">
        <v>17</v>
      </c>
      <c r="I23" s="51">
        <f>'REKOD PRESTASI MURID'!B28</f>
        <v>0</v>
      </c>
      <c r="J23" s="51" t="str">
        <f t="shared" si="0"/>
        <v/>
      </c>
    </row>
    <row r="24" spans="1:10" hidden="1">
      <c r="A24" s="7"/>
      <c r="B24" s="164"/>
      <c r="C24" s="165"/>
      <c r="D24" s="65">
        <f>'REKOD PRESTASI MURID'!$I$11</f>
        <v>5</v>
      </c>
      <c r="E24" s="66">
        <f>VLOOKUP($I$6,'REKOD PRESTASI MURID'!$A$12:$AD$65,9)</f>
        <v>0</v>
      </c>
      <c r="F24" s="67" t="e">
        <f>VLOOKUP(E24,'DATA PERNYATAAN TAHAP PGUASAAN '!A36:B41,2)</f>
        <v>#N/A</v>
      </c>
      <c r="G24" s="7"/>
      <c r="H24" s="51">
        <v>18</v>
      </c>
      <c r="I24" s="51">
        <f>'REKOD PRESTASI MURID'!B29</f>
        <v>0</v>
      </c>
      <c r="J24" s="51" t="str">
        <f t="shared" si="0"/>
        <v/>
      </c>
    </row>
    <row r="25" spans="1:10" hidden="1">
      <c r="A25" s="7"/>
      <c r="B25" s="164"/>
      <c r="C25" s="165"/>
      <c r="D25" s="65">
        <f>'REKOD PRESTASI MURID'!$J$11</f>
        <v>6</v>
      </c>
      <c r="E25" s="66">
        <f>VLOOKUP($I$6,'REKOD PRESTASI MURID'!$A$12:$AD$65,10)</f>
        <v>0</v>
      </c>
      <c r="F25" s="67" t="e">
        <f>VLOOKUP(E25,'DATA PERNYATAAN TAHAP PGUASAAN '!A44:B49,2)</f>
        <v>#N/A</v>
      </c>
      <c r="G25" s="7"/>
      <c r="H25" s="51">
        <v>19</v>
      </c>
      <c r="I25" s="51">
        <f>'REKOD PRESTASI MURID'!B30</f>
        <v>0</v>
      </c>
      <c r="J25" s="51" t="str">
        <f t="shared" ref="J25:J30" si="1">IF(I25=0,"",H25&amp;"  "&amp;I25)</f>
        <v/>
      </c>
    </row>
    <row r="26" spans="1:10" hidden="1">
      <c r="A26" s="7"/>
      <c r="B26" s="164"/>
      <c r="C26" s="165"/>
      <c r="D26" s="65">
        <f>'REKOD PRESTASI MURID'!$K$11</f>
        <v>7</v>
      </c>
      <c r="E26" s="66">
        <f>VLOOKUP($I$6,'REKOD PRESTASI MURID'!$A$12:$AD$65,11)</f>
        <v>0</v>
      </c>
      <c r="F26" s="67" t="e">
        <f>VLOOKUP(E26,'DATA PERNYATAAN TAHAP PGUASAAN '!A52:B57,2)</f>
        <v>#N/A</v>
      </c>
      <c r="G26" s="7"/>
      <c r="H26" s="51">
        <v>20</v>
      </c>
      <c r="I26" s="51">
        <f>'REKOD PRESTASI MURID'!B31</f>
        <v>0</v>
      </c>
      <c r="J26" s="51" t="str">
        <f t="shared" si="1"/>
        <v/>
      </c>
    </row>
    <row r="27" spans="1:10" hidden="1">
      <c r="A27" s="7"/>
      <c r="B27" s="164"/>
      <c r="C27" s="165"/>
      <c r="D27" s="65">
        <f>'REKOD PRESTASI MURID'!$L$11</f>
        <v>8</v>
      </c>
      <c r="E27" s="66">
        <f>VLOOKUP($I$6,'REKOD PRESTASI MURID'!$A$12:$AD$65,12)</f>
        <v>0</v>
      </c>
      <c r="F27" s="67" t="e">
        <f>VLOOKUP(E27,'DATA PERNYATAAN TAHAP PGUASAAN '!A60:B65,2)</f>
        <v>#N/A</v>
      </c>
      <c r="G27" s="7"/>
      <c r="H27" s="51">
        <v>21</v>
      </c>
      <c r="I27" s="51">
        <f>'REKOD PRESTASI MURID'!B32</f>
        <v>0</v>
      </c>
      <c r="J27" s="51" t="str">
        <f t="shared" si="1"/>
        <v/>
      </c>
    </row>
    <row r="28" spans="1:10" hidden="1">
      <c r="A28" s="7"/>
      <c r="B28" s="164"/>
      <c r="C28" s="165"/>
      <c r="D28" s="65">
        <f>'REKOD PRESTASI MURID'!$M$11</f>
        <v>0</v>
      </c>
      <c r="E28" s="66">
        <f>VLOOKUP($I$6,'REKOD PRESTASI MURID'!$A$12:$AD$65,13)</f>
        <v>0</v>
      </c>
      <c r="F28" s="67" t="e">
        <f>VLOOKUP(E28,'DATA PERNYATAAN TAHAP PGUASAAN '!A68:B73,2)</f>
        <v>#N/A</v>
      </c>
      <c r="G28" s="7"/>
      <c r="H28" s="51">
        <v>22</v>
      </c>
      <c r="I28" s="51">
        <f>'REKOD PRESTASI MURID'!B33</f>
        <v>0</v>
      </c>
      <c r="J28" s="51" t="str">
        <f t="shared" si="1"/>
        <v/>
      </c>
    </row>
    <row r="29" spans="1:10" hidden="1">
      <c r="A29" s="7"/>
      <c r="B29" s="164"/>
      <c r="C29" s="165"/>
      <c r="D29" s="65">
        <f>'REKOD PRESTASI MURID'!$N$11</f>
        <v>0</v>
      </c>
      <c r="E29" s="66">
        <f>VLOOKUP($I$6,'REKOD PRESTASI MURID'!$A$12:$AD$65,14)</f>
        <v>0</v>
      </c>
      <c r="F29" s="67" t="e">
        <f>VLOOKUP(E29,'DATA PERNYATAAN TAHAP PGUASAAN '!A76:B81,2)</f>
        <v>#N/A</v>
      </c>
      <c r="G29" s="7"/>
      <c r="H29" s="51">
        <v>23</v>
      </c>
      <c r="I29" s="51">
        <f>'REKOD PRESTASI MURID'!B34</f>
        <v>0</v>
      </c>
      <c r="J29" s="51" t="str">
        <f t="shared" si="1"/>
        <v/>
      </c>
    </row>
    <row r="30" spans="1:10" ht="67.5" hidden="1" customHeight="1">
      <c r="A30" s="7"/>
      <c r="B30" s="164"/>
      <c r="C30" s="165"/>
      <c r="D30" s="65">
        <f>'REKOD PRESTASI MURID'!$O$11</f>
        <v>0</v>
      </c>
      <c r="E30" s="66">
        <f>VLOOKUP($I$6,'REKOD PRESTASI MURID'!$A$12:$AD$65,15)</f>
        <v>0</v>
      </c>
      <c r="F30" s="67" t="e">
        <f>VLOOKUP(E30,'DATA PERNYATAAN TAHAP PGUASAAN '!A84:B89,2)</f>
        <v>#N/A</v>
      </c>
      <c r="G30" s="7"/>
      <c r="H30" s="51">
        <v>24</v>
      </c>
      <c r="I30" s="51">
        <f>'REKOD PRESTASI MURID'!B35</f>
        <v>0</v>
      </c>
      <c r="J30" s="51" t="str">
        <f t="shared" si="1"/>
        <v/>
      </c>
    </row>
    <row r="31" spans="1:10" ht="63.75" hidden="1" customHeight="1">
      <c r="A31" s="7"/>
      <c r="B31" s="162"/>
      <c r="C31" s="163"/>
      <c r="D31" s="65">
        <f>'REKOD PRESTASI MURID'!$P$11</f>
        <v>0</v>
      </c>
      <c r="E31" s="66">
        <f>VLOOKUP($I$6,'REKOD PRESTASI MURID'!$A$12:$AD$65,16)</f>
        <v>0</v>
      </c>
      <c r="F31" s="67" t="e">
        <f>VLOOKUP(E31,'DATA PERNYATAAN TAHAP PGUASAAN '!A92:B97,2)</f>
        <v>#N/A</v>
      </c>
      <c r="G31" s="7"/>
      <c r="H31" s="51">
        <v>25</v>
      </c>
      <c r="I31" s="51">
        <f>'REKOD PRESTASI MURID'!B36</f>
        <v>0</v>
      </c>
      <c r="J31" s="51" t="str">
        <f t="shared" ref="J31:J63" si="2">IF(I31=0,"",H31&amp;"  "&amp;I31)</f>
        <v/>
      </c>
    </row>
    <row r="32" spans="1:10" hidden="1">
      <c r="A32" s="7"/>
      <c r="B32" s="68"/>
      <c r="C32" s="69"/>
      <c r="D32" s="65">
        <f>'REKOD PRESTASI MURID'!Q$11</f>
        <v>0</v>
      </c>
      <c r="E32" s="66">
        <f>VLOOKUP($I$6,'REKOD PRESTASI MURID'!$A$12:$AD$65,17)</f>
        <v>0</v>
      </c>
      <c r="F32" s="67" t="e">
        <f>VLOOKUP(E32,'DATA PERNYATAAN TAHAP PGUASAAN '!A100:B105,2)</f>
        <v>#N/A</v>
      </c>
      <c r="G32" s="7"/>
      <c r="H32" s="51">
        <v>26</v>
      </c>
      <c r="I32" s="51">
        <f>'REKOD PRESTASI MURID'!B37</f>
        <v>0</v>
      </c>
      <c r="J32" s="51" t="str">
        <f t="shared" si="2"/>
        <v/>
      </c>
    </row>
    <row r="33" spans="1:10" hidden="1">
      <c r="A33" s="7"/>
      <c r="B33" s="68"/>
      <c r="C33" s="69"/>
      <c r="D33" s="65">
        <f>'REKOD PRESTASI MURID'!$R$11</f>
        <v>0</v>
      </c>
      <c r="E33" s="66">
        <f>VLOOKUP($I$6,'REKOD PRESTASI MURID'!$A$12:$AD$65,18)</f>
        <v>0</v>
      </c>
      <c r="F33" s="67" t="e">
        <f>VLOOKUP(E33,'DATA PERNYATAAN TAHAP PGUASAAN '!A108:B113,2)</f>
        <v>#N/A</v>
      </c>
      <c r="G33" s="7"/>
      <c r="H33" s="51">
        <v>27</v>
      </c>
      <c r="I33" s="51">
        <f>'REKOD PRESTASI MURID'!B38</f>
        <v>0</v>
      </c>
      <c r="J33" s="51" t="str">
        <f t="shared" si="2"/>
        <v/>
      </c>
    </row>
    <row r="34" spans="1:10" hidden="1">
      <c r="A34" s="7"/>
      <c r="B34" s="68"/>
      <c r="C34" s="69"/>
      <c r="D34" s="65">
        <f>'REKOD PRESTASI MURID'!$S$11</f>
        <v>0</v>
      </c>
      <c r="E34" s="66">
        <f>VLOOKUP($I$6,'REKOD PRESTASI MURID'!$A$12:$AD$65,19)</f>
        <v>0</v>
      </c>
      <c r="F34" s="67" t="e">
        <f>VLOOKUP(E34,'DATA PERNYATAAN TAHAP PGUASAAN '!A116:B121,2)</f>
        <v>#N/A</v>
      </c>
      <c r="G34" s="7"/>
      <c r="H34" s="51">
        <v>28</v>
      </c>
      <c r="I34" s="51">
        <f>'REKOD PRESTASI MURID'!B39</f>
        <v>0</v>
      </c>
      <c r="J34" s="51" t="str">
        <f t="shared" si="2"/>
        <v/>
      </c>
    </row>
    <row r="35" spans="1:10" hidden="1">
      <c r="A35" s="7"/>
      <c r="B35" s="68"/>
      <c r="C35" s="69"/>
      <c r="D35" s="65">
        <f>'REKOD PRESTASI MURID'!$T$11</f>
        <v>0</v>
      </c>
      <c r="E35" s="66">
        <f>VLOOKUP($I$6,'REKOD PRESTASI MURID'!$A$12:$AD$65,20)</f>
        <v>0</v>
      </c>
      <c r="F35" s="67" t="e">
        <f>VLOOKUP(E35,'DATA PERNYATAAN TAHAP PGUASAAN '!A124:B129,2)</f>
        <v>#N/A</v>
      </c>
      <c r="G35" s="7"/>
      <c r="H35" s="51">
        <v>29</v>
      </c>
      <c r="I35" s="51">
        <f>'REKOD PRESTASI MURID'!B40</f>
        <v>0</v>
      </c>
      <c r="J35" s="51" t="str">
        <f t="shared" si="2"/>
        <v/>
      </c>
    </row>
    <row r="36" spans="1:10" hidden="1">
      <c r="A36" s="7"/>
      <c r="B36" s="68"/>
      <c r="C36" s="69"/>
      <c r="D36" s="65">
        <f>'REKOD PRESTASI MURID'!$U$11</f>
        <v>0</v>
      </c>
      <c r="E36" s="66">
        <f>VLOOKUP($I$6,'REKOD PRESTASI MURID'!$A$12:$AD$65,21)</f>
        <v>0</v>
      </c>
      <c r="F36" s="67" t="e">
        <f>VLOOKUP(E36,'DATA PERNYATAAN TAHAP PGUASAAN '!A132:B137,2)</f>
        <v>#N/A</v>
      </c>
      <c r="G36" s="7"/>
      <c r="H36" s="51">
        <v>30</v>
      </c>
      <c r="I36" s="51">
        <f>'REKOD PRESTASI MURID'!B41</f>
        <v>0</v>
      </c>
      <c r="J36" s="51" t="str">
        <f t="shared" si="2"/>
        <v/>
      </c>
    </row>
    <row r="37" spans="1:10" hidden="1">
      <c r="A37" s="7"/>
      <c r="B37" s="68"/>
      <c r="C37" s="69"/>
      <c r="D37" s="65">
        <f>'REKOD PRESTASI MURID'!$V$11</f>
        <v>0</v>
      </c>
      <c r="E37" s="66">
        <f>VLOOKUP($I$6,'REKOD PRESTASI MURID'!$A$12:$AD$65,22)</f>
        <v>0</v>
      </c>
      <c r="F37" s="67" t="e">
        <f>VLOOKUP(E37,'DATA PERNYATAAN TAHAP PGUASAAN '!A140:B145,2)</f>
        <v>#N/A</v>
      </c>
      <c r="G37" s="7"/>
      <c r="H37" s="51">
        <v>31</v>
      </c>
      <c r="I37" s="51">
        <f>'REKOD PRESTASI MURID'!B42</f>
        <v>0</v>
      </c>
      <c r="J37" s="51" t="str">
        <f t="shared" si="2"/>
        <v/>
      </c>
    </row>
    <row r="38" spans="1:10" hidden="1">
      <c r="A38" s="7"/>
      <c r="B38" s="68"/>
      <c r="C38" s="69"/>
      <c r="D38" s="65">
        <f>'REKOD PRESTASI MURID'!$W$11</f>
        <v>0</v>
      </c>
      <c r="E38" s="66">
        <f>VLOOKUP($I$6,'REKOD PRESTASI MURID'!$A$12:$AD$65,23)</f>
        <v>0</v>
      </c>
      <c r="F38" s="67" t="e">
        <f>VLOOKUP(E38,'DATA PERNYATAAN TAHAP PGUASAAN '!A148:B153,2)</f>
        <v>#N/A</v>
      </c>
      <c r="G38" s="7"/>
      <c r="H38" s="51">
        <v>32</v>
      </c>
      <c r="I38" s="51">
        <f>'REKOD PRESTASI MURID'!B43</f>
        <v>0</v>
      </c>
      <c r="J38" s="51" t="str">
        <f t="shared" si="2"/>
        <v/>
      </c>
    </row>
    <row r="39" spans="1:10" hidden="1">
      <c r="A39" s="7"/>
      <c r="B39" s="68"/>
      <c r="C39" s="69"/>
      <c r="D39" s="65">
        <f>'REKOD PRESTASI MURID'!$X$11</f>
        <v>0</v>
      </c>
      <c r="E39" s="66">
        <f>VLOOKUP($I$6,'REKOD PRESTASI MURID'!$A$12:$AD$65,24)</f>
        <v>0</v>
      </c>
      <c r="F39" s="67" t="e">
        <f>VLOOKUP(E39,'DATA PERNYATAAN TAHAP PGUASAAN '!A156:B161,2)</f>
        <v>#N/A</v>
      </c>
      <c r="G39" s="7"/>
      <c r="H39" s="51">
        <v>33</v>
      </c>
      <c r="I39" s="51">
        <f>'REKOD PRESTASI MURID'!B44</f>
        <v>0</v>
      </c>
      <c r="J39" s="51" t="str">
        <f t="shared" si="2"/>
        <v/>
      </c>
    </row>
    <row r="40" spans="1:10" hidden="1">
      <c r="A40" s="7"/>
      <c r="B40" s="68"/>
      <c r="C40" s="69"/>
      <c r="D40" s="65">
        <f>'REKOD PRESTASI MURID'!$Y$11</f>
        <v>0</v>
      </c>
      <c r="E40" s="66">
        <f>VLOOKUP($I$6,'REKOD PRESTASI MURID'!$A$12:$AD$65,25)</f>
        <v>0</v>
      </c>
      <c r="F40" s="67" t="e">
        <f>VLOOKUP(E40,'DATA PERNYATAAN TAHAP PGUASAAN '!A164:B169,2)</f>
        <v>#N/A</v>
      </c>
      <c r="G40" s="7"/>
      <c r="H40" s="51">
        <v>34</v>
      </c>
      <c r="I40" s="51">
        <f>'REKOD PRESTASI MURID'!B45</f>
        <v>0</v>
      </c>
      <c r="J40" s="51" t="str">
        <f t="shared" si="2"/>
        <v/>
      </c>
    </row>
    <row r="41" spans="1:10" hidden="1">
      <c r="A41" s="7"/>
      <c r="B41" s="68"/>
      <c r="C41" s="69"/>
      <c r="D41" s="65">
        <f>'REKOD PRESTASI MURID'!$Z$11</f>
        <v>0</v>
      </c>
      <c r="E41" s="66">
        <f>VLOOKUP($I$6,'REKOD PRESTASI MURID'!$A$12:$AD$65,26)</f>
        <v>0</v>
      </c>
      <c r="F41" s="67" t="e">
        <f>VLOOKUP(E41,'DATA PERNYATAAN TAHAP PGUASAAN '!A172:B177,2)</f>
        <v>#N/A</v>
      </c>
      <c r="G41" s="7"/>
      <c r="H41" s="51">
        <v>35</v>
      </c>
      <c r="I41" s="51">
        <f>'REKOD PRESTASI MURID'!B46</f>
        <v>0</v>
      </c>
      <c r="J41" s="51" t="str">
        <f t="shared" si="2"/>
        <v/>
      </c>
    </row>
    <row r="42" spans="1:10" hidden="1">
      <c r="A42" s="7"/>
      <c r="B42" s="68"/>
      <c r="C42" s="69"/>
      <c r="D42" s="65">
        <f>'REKOD PRESTASI MURID'!$AA$11</f>
        <v>0</v>
      </c>
      <c r="E42" s="66">
        <f>VLOOKUP($I$6,'REKOD PRESTASI MURID'!$A$12:$AD$65,27)</f>
        <v>0</v>
      </c>
      <c r="F42" s="67" t="e">
        <f>VLOOKUP(E42,'DATA PERNYATAAN TAHAP PGUASAAN '!A180:B185,2)</f>
        <v>#N/A</v>
      </c>
      <c r="G42" s="7"/>
      <c r="H42" s="51">
        <v>36</v>
      </c>
      <c r="I42" s="51">
        <f>'REKOD PRESTASI MURID'!B47</f>
        <v>0</v>
      </c>
      <c r="J42" s="51" t="str">
        <f t="shared" si="2"/>
        <v/>
      </c>
    </row>
    <row r="43" spans="1:10" hidden="1">
      <c r="A43" s="7"/>
      <c r="B43" s="68"/>
      <c r="C43" s="69"/>
      <c r="D43" s="65">
        <f>'REKOD PRESTASI MURID'!$AB$11</f>
        <v>0</v>
      </c>
      <c r="E43" s="66">
        <f>VLOOKUP($I$6,'REKOD PRESTASI MURID'!$A$12:$AD$65,28)</f>
        <v>0</v>
      </c>
      <c r="F43" s="67" t="e">
        <f>VLOOKUP(E43,'DATA PERNYATAAN TAHAP PGUASAAN '!A188:B193,2)</f>
        <v>#N/A</v>
      </c>
      <c r="G43" s="7"/>
      <c r="H43" s="51">
        <v>37</v>
      </c>
      <c r="I43" s="51">
        <f>'REKOD PRESTASI MURID'!B48</f>
        <v>0</v>
      </c>
      <c r="J43" s="51" t="str">
        <f t="shared" si="2"/>
        <v/>
      </c>
    </row>
    <row r="44" spans="1:10" hidden="1">
      <c r="A44" s="7"/>
      <c r="B44" s="70"/>
      <c r="C44" s="71"/>
      <c r="D44" s="65">
        <f>'REKOD PRESTASI MURID'!$AC$11</f>
        <v>0</v>
      </c>
      <c r="E44" s="66">
        <f>VLOOKUP($I$6,'REKOD PRESTASI MURID'!$A$12:$AD$65,29)</f>
        <v>0</v>
      </c>
      <c r="F44" s="67" t="e">
        <f>VLOOKUP(E44,'DATA PERNYATAAN TAHAP PGUASAAN '!A196:B201,2)</f>
        <v>#N/A</v>
      </c>
      <c r="G44" s="7"/>
      <c r="H44" s="51">
        <v>38</v>
      </c>
      <c r="I44" s="51">
        <f>'REKOD PRESTASI MURID'!B49</f>
        <v>0</v>
      </c>
      <c r="J44" s="51" t="str">
        <f t="shared" si="2"/>
        <v/>
      </c>
    </row>
    <row r="45" spans="1:10" s="43" customFormat="1" ht="18">
      <c r="A45" s="7"/>
      <c r="B45" s="72"/>
      <c r="C45" s="72"/>
      <c r="D45" s="73"/>
      <c r="E45" s="74"/>
      <c r="F45" s="75"/>
      <c r="G45" s="7"/>
      <c r="H45" s="51">
        <v>39</v>
      </c>
      <c r="I45" s="51">
        <f>'REKOD PRESTASI MURID'!B50</f>
        <v>0</v>
      </c>
      <c r="J45" s="51" t="str">
        <f t="shared" si="2"/>
        <v/>
      </c>
    </row>
    <row r="46" spans="1:10" s="43" customFormat="1" ht="21.75" customHeight="1">
      <c r="A46" s="76"/>
      <c r="B46" s="77"/>
      <c r="C46" s="77"/>
      <c r="D46" s="78"/>
      <c r="E46" s="79"/>
      <c r="F46" s="80"/>
      <c r="G46" s="76"/>
      <c r="H46" s="51">
        <v>40</v>
      </c>
      <c r="I46" s="51">
        <f>'REKOD PRESTASI MURID'!B51</f>
        <v>0</v>
      </c>
      <c r="J46" s="51" t="str">
        <f t="shared" si="2"/>
        <v/>
      </c>
    </row>
    <row r="47" spans="1:10" s="43" customFormat="1" ht="21.75" customHeight="1">
      <c r="A47" s="76"/>
      <c r="B47" s="77"/>
      <c r="C47" s="77"/>
      <c r="D47" s="81" t="s">
        <v>27</v>
      </c>
      <c r="E47" s="220"/>
      <c r="F47" s="220"/>
      <c r="G47" s="76"/>
      <c r="H47" s="51">
        <v>41</v>
      </c>
      <c r="I47" s="51">
        <f>'REKOD PRESTASI MURID'!B52</f>
        <v>0</v>
      </c>
      <c r="J47" s="51" t="str">
        <f t="shared" si="2"/>
        <v/>
      </c>
    </row>
    <row r="48" spans="1:10" s="44" customFormat="1" ht="22.5" customHeight="1">
      <c r="A48" s="76"/>
      <c r="B48" s="82"/>
      <c r="C48" s="82"/>
      <c r="E48" s="209"/>
      <c r="F48" s="209"/>
      <c r="G48" s="76"/>
      <c r="H48" s="51">
        <v>42</v>
      </c>
      <c r="I48" s="51">
        <f>'REKOD PRESTASI MURID'!B53</f>
        <v>0</v>
      </c>
      <c r="J48" s="51" t="str">
        <f t="shared" si="2"/>
        <v/>
      </c>
    </row>
    <row r="49" spans="1:10" s="44" customFormat="1" ht="21" customHeight="1">
      <c r="A49" s="76"/>
      <c r="B49" s="82"/>
      <c r="C49" s="82"/>
      <c r="D49" s="81"/>
      <c r="E49" s="209"/>
      <c r="F49" s="209"/>
      <c r="G49" s="76"/>
      <c r="H49" s="51">
        <v>43</v>
      </c>
      <c r="I49" s="51">
        <f>'REKOD PRESTASI MURID'!B54</f>
        <v>0</v>
      </c>
      <c r="J49" s="51" t="str">
        <f t="shared" si="2"/>
        <v/>
      </c>
    </row>
    <row r="50" spans="1:10" s="44" customFormat="1">
      <c r="A50" s="76"/>
      <c r="B50" s="76"/>
      <c r="C50" s="76"/>
      <c r="D50" s="76"/>
      <c r="E50" s="76"/>
      <c r="F50" s="76"/>
      <c r="G50" s="76"/>
      <c r="H50" s="51">
        <v>44</v>
      </c>
      <c r="I50" s="51">
        <f>'REKOD PRESTASI MURID'!B55</f>
        <v>0</v>
      </c>
      <c r="J50" s="51" t="str">
        <f t="shared" si="2"/>
        <v/>
      </c>
    </row>
    <row r="51" spans="1:10">
      <c r="H51" s="51">
        <v>45</v>
      </c>
      <c r="I51" s="51">
        <f>'REKOD PRESTASI MURID'!B56</f>
        <v>0</v>
      </c>
      <c r="J51" s="51" t="str">
        <f t="shared" si="2"/>
        <v/>
      </c>
    </row>
    <row r="52" spans="1:10">
      <c r="H52" s="51">
        <v>46</v>
      </c>
      <c r="I52" s="51">
        <f>'REKOD PRESTASI MURID'!B57</f>
        <v>0</v>
      </c>
      <c r="J52" s="51" t="str">
        <f t="shared" si="2"/>
        <v/>
      </c>
    </row>
    <row r="53" spans="1:10">
      <c r="H53" s="51">
        <v>47</v>
      </c>
      <c r="I53" s="51">
        <f>'REKOD PRESTASI MURID'!B58</f>
        <v>0</v>
      </c>
      <c r="J53" s="51" t="str">
        <f t="shared" si="2"/>
        <v/>
      </c>
    </row>
    <row r="54" spans="1:10">
      <c r="H54" s="51">
        <v>48</v>
      </c>
      <c r="I54" s="51">
        <f>'REKOD PRESTASI MURID'!B59</f>
        <v>0</v>
      </c>
      <c r="J54" s="51" t="str">
        <f t="shared" si="2"/>
        <v/>
      </c>
    </row>
    <row r="55" spans="1:10">
      <c r="B55" s="43" t="s">
        <v>28</v>
      </c>
      <c r="F55" s="83" t="s">
        <v>28</v>
      </c>
      <c r="H55" s="51">
        <v>49</v>
      </c>
      <c r="I55" s="51">
        <f>'REKOD PRESTASI MURID'!B60</f>
        <v>0</v>
      </c>
      <c r="J55" s="51" t="str">
        <f t="shared" si="2"/>
        <v/>
      </c>
    </row>
    <row r="56" spans="1:10">
      <c r="B56" s="84" t="str">
        <f>'REKOD PRESTASI MURID'!$D$6</f>
        <v>PN. ROOSLINA HJ. AHMAD</v>
      </c>
      <c r="C56" s="84"/>
      <c r="D56" s="84"/>
      <c r="E56" s="84"/>
      <c r="F56" s="144" t="s">
        <v>43</v>
      </c>
      <c r="H56" s="51">
        <v>50</v>
      </c>
      <c r="I56" s="51">
        <f>'REKOD PRESTASI MURID'!B61</f>
        <v>0</v>
      </c>
      <c r="J56" s="51" t="str">
        <f t="shared" si="2"/>
        <v/>
      </c>
    </row>
    <row r="57" spans="1:10">
      <c r="B57" s="43" t="s">
        <v>29</v>
      </c>
      <c r="F57" s="83" t="s">
        <v>124</v>
      </c>
      <c r="H57" s="51">
        <v>51</v>
      </c>
      <c r="I57" s="51">
        <f>'REKOD PRESTASI MURID'!B62</f>
        <v>0</v>
      </c>
      <c r="J57" s="51" t="str">
        <f t="shared" si="2"/>
        <v/>
      </c>
    </row>
    <row r="58" spans="1:10">
      <c r="B58" s="43" t="str">
        <f>'REKOD PRESTASI MURID'!$B$72</f>
        <v>SMK PUCHONG BATU 14</v>
      </c>
      <c r="F58" s="83" t="str">
        <f>'REKOD PRESTASI MURID'!$B$72</f>
        <v>SMK PUCHONG BATU 14</v>
      </c>
      <c r="H58" s="51">
        <v>52</v>
      </c>
      <c r="I58" s="51">
        <f>'REKOD PRESTASI MURID'!B63</f>
        <v>0</v>
      </c>
      <c r="J58" s="51" t="str">
        <f t="shared" si="2"/>
        <v/>
      </c>
    </row>
    <row r="59" spans="1:10">
      <c r="B59" s="83"/>
      <c r="C59" s="83"/>
      <c r="D59" s="83"/>
      <c r="E59" s="83"/>
      <c r="H59" s="51">
        <v>53</v>
      </c>
      <c r="I59" s="51">
        <f>'REKOD PRESTASI MURID'!B64</f>
        <v>0</v>
      </c>
      <c r="J59" s="51" t="str">
        <f t="shared" si="2"/>
        <v/>
      </c>
    </row>
    <row r="60" spans="1:10">
      <c r="H60" s="51">
        <v>54</v>
      </c>
      <c r="I60" s="51">
        <f>'REKOD PRESTASI MURID'!B65</f>
        <v>0</v>
      </c>
      <c r="J60" s="51" t="str">
        <f t="shared" si="2"/>
        <v/>
      </c>
    </row>
    <row r="61" spans="1:10" s="43" customFormat="1">
      <c r="G61" s="85"/>
      <c r="H61" s="51">
        <v>55</v>
      </c>
      <c r="I61" s="51">
        <f>'REKOD PRESTASI MURID'!B66</f>
        <v>0</v>
      </c>
      <c r="J61" s="51" t="str">
        <f t="shared" si="2"/>
        <v/>
      </c>
    </row>
    <row r="62" spans="1:10" s="43" customFormat="1">
      <c r="G62" s="85"/>
      <c r="H62" s="51">
        <v>56</v>
      </c>
      <c r="I62" s="51">
        <f>'REKOD PRESTASI MURID'!B67</f>
        <v>0</v>
      </c>
      <c r="J62" s="51" t="str">
        <f t="shared" si="2"/>
        <v/>
      </c>
    </row>
    <row r="63" spans="1:10" s="43" customFormat="1">
      <c r="G63" s="85"/>
      <c r="H63" s="51">
        <v>57</v>
      </c>
      <c r="I63" s="51">
        <f>'REKOD PRESTASI MURID'!B68</f>
        <v>0</v>
      </c>
      <c r="J63" s="51" t="str">
        <f t="shared" si="2"/>
        <v/>
      </c>
    </row>
    <row r="64" spans="1:10" s="43" customFormat="1">
      <c r="G64" s="85"/>
      <c r="H64" s="51">
        <v>58</v>
      </c>
      <c r="I64" s="51"/>
      <c r="J64" s="51"/>
    </row>
    <row r="65" spans="4:10" s="43" customFormat="1">
      <c r="G65" s="85"/>
      <c r="H65" s="51">
        <v>59</v>
      </c>
      <c r="I65" s="51"/>
      <c r="J65" s="51"/>
    </row>
    <row r="66" spans="4:10" s="43" customFormat="1">
      <c r="D66" s="84"/>
      <c r="E66" s="84"/>
      <c r="G66" s="85"/>
      <c r="H66" s="51">
        <v>60</v>
      </c>
      <c r="I66" s="51"/>
      <c r="J66" s="51"/>
    </row>
    <row r="67" spans="4:10" s="43" customFormat="1">
      <c r="G67" s="85"/>
      <c r="H67" s="51">
        <v>61</v>
      </c>
      <c r="I67" s="51"/>
      <c r="J67" s="51"/>
    </row>
    <row r="68" spans="4:10" s="43" customFormat="1">
      <c r="G68" s="85"/>
      <c r="H68" s="51">
        <v>62</v>
      </c>
      <c r="I68" s="51"/>
      <c r="J68" s="51"/>
    </row>
    <row r="69" spans="4:10" s="43" customFormat="1">
      <c r="G69" s="85"/>
      <c r="H69" s="51">
        <v>63</v>
      </c>
      <c r="I69" s="51"/>
      <c r="J69" s="51"/>
    </row>
    <row r="70" spans="4:10" s="43" customFormat="1">
      <c r="G70" s="85"/>
      <c r="H70" s="51">
        <v>64</v>
      </c>
      <c r="I70" s="51"/>
      <c r="J70" s="51"/>
    </row>
    <row r="71" spans="4:10" s="43" customFormat="1">
      <c r="G71" s="85"/>
      <c r="H71" s="51">
        <v>65</v>
      </c>
      <c r="I71" s="51"/>
      <c r="J71" s="51"/>
    </row>
    <row r="72" spans="4:10" s="43" customFormat="1">
      <c r="G72" s="85"/>
      <c r="H72" s="51">
        <v>66</v>
      </c>
      <c r="I72" s="51"/>
      <c r="J72" s="51"/>
    </row>
    <row r="73" spans="4:10">
      <c r="H73" s="51">
        <v>67</v>
      </c>
      <c r="I73" s="51"/>
      <c r="J73" s="51"/>
    </row>
    <row r="74" spans="4:10">
      <c r="H74" s="51">
        <v>68</v>
      </c>
      <c r="I74" s="51"/>
      <c r="J74" s="51"/>
    </row>
    <row r="75" spans="4:10">
      <c r="H75" s="51">
        <v>69</v>
      </c>
      <c r="I75" s="51"/>
      <c r="J75" s="51"/>
    </row>
    <row r="76" spans="4:10">
      <c r="H76" s="88"/>
      <c r="I76" s="89"/>
      <c r="J76" s="43"/>
    </row>
    <row r="77" spans="4:10">
      <c r="H77" s="88"/>
      <c r="I77" s="89"/>
      <c r="J77" s="43"/>
    </row>
    <row r="78" spans="4:10">
      <c r="H78" s="88"/>
      <c r="I78" s="89"/>
      <c r="J78" s="43"/>
    </row>
    <row r="79" spans="4:10">
      <c r="H79" s="88"/>
      <c r="I79" s="89"/>
      <c r="J79" s="43"/>
    </row>
    <row r="80" spans="4:10">
      <c r="H80" s="88"/>
      <c r="I80" s="89"/>
      <c r="J80" s="43"/>
    </row>
    <row r="81" spans="8:10">
      <c r="H81" s="88"/>
      <c r="I81" s="89"/>
      <c r="J81" s="43"/>
    </row>
    <row r="82" spans="8:10">
      <c r="H82" s="88"/>
      <c r="I82" s="89"/>
      <c r="J82" s="43"/>
    </row>
    <row r="83" spans="8:10">
      <c r="H83" s="88"/>
      <c r="I83" s="89"/>
      <c r="J83" s="43"/>
    </row>
    <row r="84" spans="8:10">
      <c r="H84" s="88"/>
      <c r="I84" s="89"/>
      <c r="J84" s="43"/>
    </row>
    <row r="85" spans="8:10">
      <c r="H85" s="88"/>
      <c r="I85" s="89"/>
      <c r="J85" s="43"/>
    </row>
    <row r="86" spans="8:10">
      <c r="H86" s="88"/>
      <c r="I86" s="43"/>
      <c r="J86" s="43"/>
    </row>
    <row r="87" spans="8:10">
      <c r="H87" s="88"/>
      <c r="I87" s="43"/>
      <c r="J87" s="43"/>
    </row>
  </sheetData>
  <mergeCells count="20">
    <mergeCell ref="B8:C8"/>
    <mergeCell ref="E49:F49"/>
    <mergeCell ref="B9:C9"/>
    <mergeCell ref="B10:C10"/>
    <mergeCell ref="B11:C11"/>
    <mergeCell ref="B13:C13"/>
    <mergeCell ref="B17:D17"/>
    <mergeCell ref="E15:E16"/>
    <mergeCell ref="E17:F17"/>
    <mergeCell ref="B19:C19"/>
    <mergeCell ref="E47:F47"/>
    <mergeCell ref="E48:F48"/>
    <mergeCell ref="F15:F16"/>
    <mergeCell ref="B15:D16"/>
    <mergeCell ref="B20:C22"/>
    <mergeCell ref="B1:F1"/>
    <mergeCell ref="B2:F2"/>
    <mergeCell ref="B3:F3"/>
    <mergeCell ref="B4:F4"/>
    <mergeCell ref="H4:J4"/>
  </mergeCells>
  <printOptions horizontalCentered="1"/>
  <pageMargins left="0.23622047244094491" right="0.23622047244094491" top="0.74803149606299213" bottom="0.74803149606299213" header="0.31496062992125984" footer="0.31496062992125984"/>
  <pageSetup paperSize="9" scale="63" fitToHeight="0" orientation="portrait" blackAndWhite="1"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52" r:id="rId4" name="Drop Down 1">
              <controlPr defaultSize="0" print="0" autoLine="0" autoPict="0">
                <anchor moveWithCells="1">
                  <from>
                    <xdr:col>5</xdr:col>
                    <xdr:colOff>3429000</xdr:colOff>
                    <xdr:row>7</xdr:row>
                    <xdr:rowOff>66675</xdr:rowOff>
                  </from>
                  <to>
                    <xdr:col>6</xdr:col>
                    <xdr:colOff>57150</xdr:colOff>
                    <xdr:row>8</xdr:row>
                    <xdr:rowOff>133350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I312"/>
  <sheetViews>
    <sheetView showGridLines="0" zoomScale="80" zoomScaleNormal="80" zoomScaleSheetLayoutView="100" workbookViewId="0">
      <selection activeCell="B8" sqref="B8"/>
    </sheetView>
  </sheetViews>
  <sheetFormatPr defaultRowHeight="14.25" zeroHeight="1"/>
  <cols>
    <col min="1" max="1" width="20.85546875" style="26" customWidth="1"/>
    <col min="2" max="2" width="124.5703125" style="27" customWidth="1"/>
    <col min="3" max="4" width="9.140625" style="26" customWidth="1"/>
    <col min="5" max="5" width="9.140625" style="26" bestFit="1"/>
    <col min="6" max="16384" width="9.140625" style="26"/>
  </cols>
  <sheetData>
    <row r="1" spans="1:9" ht="39.75" customHeight="1">
      <c r="A1" s="28" t="s">
        <v>30</v>
      </c>
      <c r="B1" s="29"/>
    </row>
    <row r="2" spans="1:9">
      <c r="A2" s="30"/>
      <c r="B2" s="31"/>
    </row>
    <row r="3" spans="1:9" ht="30">
      <c r="A3" s="32" t="s">
        <v>25</v>
      </c>
      <c r="B3" s="33" t="s">
        <v>92</v>
      </c>
    </row>
    <row r="4" spans="1:9" ht="64.5" customHeight="1">
      <c r="A4" s="34">
        <v>1</v>
      </c>
      <c r="B4" s="181" t="s">
        <v>93</v>
      </c>
    </row>
    <row r="5" spans="1:9" ht="64.5" customHeight="1">
      <c r="A5" s="34">
        <v>2</v>
      </c>
      <c r="B5" s="181" t="s">
        <v>94</v>
      </c>
    </row>
    <row r="6" spans="1:9" ht="64.5" customHeight="1">
      <c r="A6" s="34">
        <v>3</v>
      </c>
      <c r="B6" s="181" t="s">
        <v>95</v>
      </c>
    </row>
    <row r="7" spans="1:9" ht="64.5" customHeight="1">
      <c r="A7" s="34">
        <v>4</v>
      </c>
      <c r="B7" s="181" t="s">
        <v>96</v>
      </c>
    </row>
    <row r="8" spans="1:9" ht="64.5" customHeight="1">
      <c r="A8" s="34">
        <v>5</v>
      </c>
      <c r="B8" s="181" t="s">
        <v>97</v>
      </c>
    </row>
    <row r="9" spans="1:9" ht="64.5" customHeight="1">
      <c r="A9" s="34">
        <v>6</v>
      </c>
      <c r="B9" s="181" t="s">
        <v>98</v>
      </c>
    </row>
    <row r="10" spans="1:9">
      <c r="A10" s="30"/>
      <c r="B10" s="31"/>
    </row>
    <row r="11" spans="1:9" ht="30">
      <c r="A11" s="36" t="s">
        <v>25</v>
      </c>
      <c r="B11" s="33" t="s">
        <v>99</v>
      </c>
    </row>
    <row r="12" spans="1:9" ht="51.75" customHeight="1">
      <c r="A12" s="34">
        <v>1</v>
      </c>
      <c r="B12" s="181" t="s">
        <v>101</v>
      </c>
    </row>
    <row r="13" spans="1:9" ht="51.75" customHeight="1">
      <c r="A13" s="34">
        <v>2</v>
      </c>
      <c r="B13" s="181" t="s">
        <v>102</v>
      </c>
    </row>
    <row r="14" spans="1:9" ht="51.75" customHeight="1">
      <c r="A14" s="34">
        <v>3</v>
      </c>
      <c r="B14" s="181" t="s">
        <v>103</v>
      </c>
    </row>
    <row r="15" spans="1:9" ht="51.75" customHeight="1">
      <c r="A15" s="34">
        <v>4</v>
      </c>
      <c r="B15" s="181" t="s">
        <v>104</v>
      </c>
      <c r="I15" s="37"/>
    </row>
    <row r="16" spans="1:9" ht="51.75" customHeight="1">
      <c r="A16" s="34">
        <v>5</v>
      </c>
      <c r="B16" s="181" t="s">
        <v>105</v>
      </c>
    </row>
    <row r="17" spans="1:2" ht="51.75" customHeight="1">
      <c r="A17" s="34">
        <v>6</v>
      </c>
      <c r="B17" s="181" t="s">
        <v>106</v>
      </c>
    </row>
    <row r="18" spans="1:2">
      <c r="A18" s="30"/>
      <c r="B18" s="31"/>
    </row>
    <row r="19" spans="1:2" ht="30">
      <c r="A19" s="36" t="s">
        <v>25</v>
      </c>
      <c r="B19" s="33" t="s">
        <v>100</v>
      </c>
    </row>
    <row r="20" spans="1:2" ht="29.25">
      <c r="A20" s="34">
        <v>1</v>
      </c>
      <c r="B20" s="181" t="s">
        <v>107</v>
      </c>
    </row>
    <row r="21" spans="1:2" ht="29.25">
      <c r="A21" s="34">
        <v>2</v>
      </c>
      <c r="B21" s="181" t="s">
        <v>108</v>
      </c>
    </row>
    <row r="22" spans="1:2" ht="29.25">
      <c r="A22" s="34">
        <v>3</v>
      </c>
      <c r="B22" s="181" t="s">
        <v>109</v>
      </c>
    </row>
    <row r="23" spans="1:2" ht="29.25">
      <c r="A23" s="34">
        <v>4</v>
      </c>
      <c r="B23" s="181" t="s">
        <v>110</v>
      </c>
    </row>
    <row r="24" spans="1:2" ht="29.25">
      <c r="A24" s="34">
        <v>5</v>
      </c>
      <c r="B24" s="181" t="s">
        <v>111</v>
      </c>
    </row>
    <row r="25" spans="1:2" ht="29.25">
      <c r="A25" s="34">
        <v>6</v>
      </c>
      <c r="B25" s="181" t="s">
        <v>112</v>
      </c>
    </row>
    <row r="26" spans="1:2" hidden="1"/>
    <row r="27" spans="1:2" ht="30" hidden="1">
      <c r="A27" s="36" t="s">
        <v>25</v>
      </c>
      <c r="B27" s="33"/>
    </row>
    <row r="28" spans="1:2" hidden="1">
      <c r="A28" s="34">
        <v>1</v>
      </c>
      <c r="B28" s="35"/>
    </row>
    <row r="29" spans="1:2" hidden="1">
      <c r="A29" s="34">
        <v>2</v>
      </c>
      <c r="B29" s="35"/>
    </row>
    <row r="30" spans="1:2" hidden="1">
      <c r="A30" s="34">
        <v>3</v>
      </c>
      <c r="B30" s="35"/>
    </row>
    <row r="31" spans="1:2" hidden="1">
      <c r="A31" s="34">
        <v>4</v>
      </c>
      <c r="B31" s="35"/>
    </row>
    <row r="32" spans="1:2" hidden="1">
      <c r="A32" s="34">
        <v>5</v>
      </c>
      <c r="B32" s="35"/>
    </row>
    <row r="33" spans="1:2" hidden="1">
      <c r="A33" s="34">
        <v>6</v>
      </c>
      <c r="B33" s="35"/>
    </row>
    <row r="34" spans="1:2" hidden="1"/>
    <row r="35" spans="1:2" ht="30" hidden="1">
      <c r="A35" s="36" t="s">
        <v>25</v>
      </c>
      <c r="B35" s="33"/>
    </row>
    <row r="36" spans="1:2" hidden="1">
      <c r="A36" s="34">
        <v>1</v>
      </c>
      <c r="B36" s="35"/>
    </row>
    <row r="37" spans="1:2" hidden="1">
      <c r="A37" s="34">
        <v>2</v>
      </c>
      <c r="B37" s="35"/>
    </row>
    <row r="38" spans="1:2" hidden="1">
      <c r="A38" s="34">
        <v>3</v>
      </c>
      <c r="B38" s="35"/>
    </row>
    <row r="39" spans="1:2" hidden="1">
      <c r="A39" s="34">
        <v>4</v>
      </c>
      <c r="B39" s="35"/>
    </row>
    <row r="40" spans="1:2" hidden="1">
      <c r="A40" s="34">
        <v>5</v>
      </c>
      <c r="B40" s="35"/>
    </row>
    <row r="41" spans="1:2" hidden="1">
      <c r="A41" s="34">
        <v>6</v>
      </c>
      <c r="B41" s="35"/>
    </row>
    <row r="42" spans="1:2" hidden="1"/>
    <row r="43" spans="1:2" ht="30" hidden="1">
      <c r="A43" s="36" t="s">
        <v>25</v>
      </c>
      <c r="B43" s="33"/>
    </row>
    <row r="44" spans="1:2" hidden="1">
      <c r="A44" s="34">
        <v>1</v>
      </c>
      <c r="B44" s="35"/>
    </row>
    <row r="45" spans="1:2" hidden="1">
      <c r="A45" s="34">
        <v>2</v>
      </c>
      <c r="B45" s="35"/>
    </row>
    <row r="46" spans="1:2" hidden="1">
      <c r="A46" s="34">
        <v>3</v>
      </c>
      <c r="B46" s="35"/>
    </row>
    <row r="47" spans="1:2" hidden="1">
      <c r="A47" s="34">
        <v>4</v>
      </c>
      <c r="B47" s="35"/>
    </row>
    <row r="48" spans="1:2" hidden="1">
      <c r="A48" s="34">
        <v>5</v>
      </c>
      <c r="B48" s="35"/>
    </row>
    <row r="49" spans="1:2" hidden="1">
      <c r="A49" s="34">
        <v>6</v>
      </c>
      <c r="B49" s="35"/>
    </row>
    <row r="50" spans="1:2" hidden="1"/>
    <row r="51" spans="1:2" ht="30" hidden="1">
      <c r="A51" s="36" t="s">
        <v>25</v>
      </c>
      <c r="B51" s="33"/>
    </row>
    <row r="52" spans="1:2" hidden="1">
      <c r="A52" s="34">
        <v>1</v>
      </c>
      <c r="B52" s="35"/>
    </row>
    <row r="53" spans="1:2" hidden="1">
      <c r="A53" s="34">
        <v>2</v>
      </c>
      <c r="B53" s="35"/>
    </row>
    <row r="54" spans="1:2" hidden="1">
      <c r="A54" s="34">
        <v>3</v>
      </c>
      <c r="B54" s="35"/>
    </row>
    <row r="55" spans="1:2" hidden="1">
      <c r="A55" s="34">
        <v>4</v>
      </c>
      <c r="B55" s="35"/>
    </row>
    <row r="56" spans="1:2" hidden="1">
      <c r="A56" s="34">
        <v>5</v>
      </c>
      <c r="B56" s="35"/>
    </row>
    <row r="57" spans="1:2" hidden="1">
      <c r="A57" s="34">
        <v>6</v>
      </c>
      <c r="B57" s="35"/>
    </row>
    <row r="58" spans="1:2" hidden="1"/>
    <row r="59" spans="1:2" ht="30" hidden="1">
      <c r="A59" s="36" t="s">
        <v>25</v>
      </c>
      <c r="B59" s="33"/>
    </row>
    <row r="60" spans="1:2" hidden="1">
      <c r="A60" s="34">
        <v>1</v>
      </c>
      <c r="B60" s="35"/>
    </row>
    <row r="61" spans="1:2" hidden="1">
      <c r="A61" s="34">
        <v>2</v>
      </c>
      <c r="B61" s="35"/>
    </row>
    <row r="62" spans="1:2" hidden="1">
      <c r="A62" s="34">
        <v>3</v>
      </c>
      <c r="B62" s="35"/>
    </row>
    <row r="63" spans="1:2" hidden="1">
      <c r="A63" s="34">
        <v>4</v>
      </c>
      <c r="B63" s="35"/>
    </row>
    <row r="64" spans="1:2" hidden="1">
      <c r="A64" s="34">
        <v>5</v>
      </c>
      <c r="B64" s="35"/>
    </row>
    <row r="65" spans="1:2" hidden="1">
      <c r="A65" s="34">
        <v>6</v>
      </c>
      <c r="B65" s="35"/>
    </row>
    <row r="66" spans="1:2" hidden="1"/>
    <row r="67" spans="1:2" ht="30" hidden="1">
      <c r="A67" s="36" t="s">
        <v>25</v>
      </c>
      <c r="B67" s="33"/>
    </row>
    <row r="68" spans="1:2" hidden="1">
      <c r="A68" s="34">
        <v>1</v>
      </c>
      <c r="B68" s="35"/>
    </row>
    <row r="69" spans="1:2" hidden="1">
      <c r="A69" s="34">
        <v>2</v>
      </c>
      <c r="B69" s="35"/>
    </row>
    <row r="70" spans="1:2" hidden="1">
      <c r="A70" s="34">
        <v>3</v>
      </c>
      <c r="B70" s="35"/>
    </row>
    <row r="71" spans="1:2" hidden="1">
      <c r="A71" s="34">
        <v>4</v>
      </c>
      <c r="B71" s="35"/>
    </row>
    <row r="72" spans="1:2" hidden="1">
      <c r="A72" s="34">
        <v>5</v>
      </c>
      <c r="B72" s="35"/>
    </row>
    <row r="73" spans="1:2" hidden="1">
      <c r="A73" s="34">
        <v>6</v>
      </c>
      <c r="B73" s="35"/>
    </row>
    <row r="74" spans="1:2" hidden="1"/>
    <row r="75" spans="1:2" ht="30" hidden="1">
      <c r="A75" s="36" t="s">
        <v>25</v>
      </c>
      <c r="B75" s="33"/>
    </row>
    <row r="76" spans="1:2" hidden="1">
      <c r="A76" s="180">
        <v>1</v>
      </c>
      <c r="B76" s="181"/>
    </row>
    <row r="77" spans="1:2" hidden="1">
      <c r="A77" s="180">
        <v>2</v>
      </c>
      <c r="B77" s="181"/>
    </row>
    <row r="78" spans="1:2" hidden="1">
      <c r="A78" s="180">
        <v>3</v>
      </c>
      <c r="B78" s="181"/>
    </row>
    <row r="79" spans="1:2" hidden="1">
      <c r="A79" s="180">
        <v>4</v>
      </c>
      <c r="B79" s="181"/>
    </row>
    <row r="80" spans="1:2" hidden="1">
      <c r="A80" s="180">
        <v>5</v>
      </c>
      <c r="B80" s="181"/>
    </row>
    <row r="81" spans="1:2" hidden="1">
      <c r="A81" s="180">
        <v>6</v>
      </c>
      <c r="B81" s="181"/>
    </row>
    <row r="82" spans="1:2" hidden="1">
      <c r="B82" s="31"/>
    </row>
    <row r="83" spans="1:2" ht="30" hidden="1">
      <c r="A83" s="36" t="s">
        <v>25</v>
      </c>
      <c r="B83" s="33"/>
    </row>
    <row r="84" spans="1:2" hidden="1">
      <c r="A84" s="180">
        <v>1</v>
      </c>
      <c r="B84" s="181"/>
    </row>
    <row r="85" spans="1:2" hidden="1">
      <c r="A85" s="180">
        <v>2</v>
      </c>
      <c r="B85" s="181"/>
    </row>
    <row r="86" spans="1:2" hidden="1">
      <c r="A86" s="180">
        <v>3</v>
      </c>
      <c r="B86" s="181"/>
    </row>
    <row r="87" spans="1:2" hidden="1">
      <c r="A87" s="180">
        <v>4</v>
      </c>
      <c r="B87" s="181"/>
    </row>
    <row r="88" spans="1:2" hidden="1">
      <c r="A88" s="180">
        <v>5</v>
      </c>
      <c r="B88" s="181"/>
    </row>
    <row r="89" spans="1:2" hidden="1">
      <c r="A89" s="180">
        <v>6</v>
      </c>
      <c r="B89" s="181"/>
    </row>
    <row r="90" spans="1:2" hidden="1">
      <c r="B90" s="31"/>
    </row>
    <row r="91" spans="1:2" ht="30" hidden="1">
      <c r="A91" s="36" t="s">
        <v>25</v>
      </c>
      <c r="B91" s="33"/>
    </row>
    <row r="92" spans="1:2" hidden="1">
      <c r="A92" s="180">
        <v>1</v>
      </c>
      <c r="B92" s="181"/>
    </row>
    <row r="93" spans="1:2" hidden="1">
      <c r="A93" s="180">
        <v>2</v>
      </c>
      <c r="B93" s="181"/>
    </row>
    <row r="94" spans="1:2" hidden="1">
      <c r="A94" s="180">
        <v>3</v>
      </c>
      <c r="B94" s="181"/>
    </row>
    <row r="95" spans="1:2" hidden="1">
      <c r="A95" s="180">
        <v>4</v>
      </c>
      <c r="B95" s="181"/>
    </row>
    <row r="96" spans="1:2" hidden="1">
      <c r="A96" s="180">
        <v>5</v>
      </c>
      <c r="B96" s="181"/>
    </row>
    <row r="97" spans="1:2" hidden="1">
      <c r="A97" s="180">
        <v>6</v>
      </c>
      <c r="B97" s="181"/>
    </row>
    <row r="98" spans="1:2" hidden="1">
      <c r="B98" s="38"/>
    </row>
    <row r="99" spans="1:2" ht="30" hidden="1">
      <c r="A99" s="36" t="s">
        <v>25</v>
      </c>
      <c r="B99" s="39"/>
    </row>
    <row r="100" spans="1:2" hidden="1">
      <c r="A100" s="34">
        <v>1</v>
      </c>
      <c r="B100" s="40"/>
    </row>
    <row r="101" spans="1:2" hidden="1">
      <c r="A101" s="34">
        <v>2</v>
      </c>
      <c r="B101" s="40"/>
    </row>
    <row r="102" spans="1:2" hidden="1">
      <c r="A102" s="34">
        <v>3</v>
      </c>
      <c r="B102" s="40"/>
    </row>
    <row r="103" spans="1:2" hidden="1">
      <c r="A103" s="34">
        <v>4</v>
      </c>
      <c r="B103" s="40"/>
    </row>
    <row r="104" spans="1:2" hidden="1">
      <c r="A104" s="34">
        <v>5</v>
      </c>
      <c r="B104" s="40"/>
    </row>
    <row r="105" spans="1:2" hidden="1">
      <c r="A105" s="34">
        <v>6</v>
      </c>
      <c r="B105" s="40"/>
    </row>
    <row r="106" spans="1:2" hidden="1">
      <c r="B106" s="38"/>
    </row>
    <row r="107" spans="1:2" ht="30" hidden="1">
      <c r="A107" s="36" t="s">
        <v>25</v>
      </c>
      <c r="B107" s="39"/>
    </row>
    <row r="108" spans="1:2" hidden="1">
      <c r="A108" s="34">
        <v>1</v>
      </c>
      <c r="B108" s="40"/>
    </row>
    <row r="109" spans="1:2" hidden="1">
      <c r="A109" s="34">
        <v>2</v>
      </c>
      <c r="B109" s="40"/>
    </row>
    <row r="110" spans="1:2" hidden="1">
      <c r="A110" s="34">
        <v>3</v>
      </c>
      <c r="B110" s="40"/>
    </row>
    <row r="111" spans="1:2" hidden="1">
      <c r="A111" s="34">
        <v>4</v>
      </c>
      <c r="B111" s="40"/>
    </row>
    <row r="112" spans="1:2" hidden="1">
      <c r="A112" s="34">
        <v>5</v>
      </c>
      <c r="B112" s="40"/>
    </row>
    <row r="113" spans="1:2" hidden="1">
      <c r="A113" s="34">
        <v>6</v>
      </c>
      <c r="B113" s="40"/>
    </row>
    <row r="114" spans="1:2" hidden="1">
      <c r="B114" s="38"/>
    </row>
    <row r="115" spans="1:2" ht="30" hidden="1">
      <c r="A115" s="36" t="s">
        <v>25</v>
      </c>
      <c r="B115" s="39"/>
    </row>
    <row r="116" spans="1:2" hidden="1">
      <c r="A116" s="34">
        <v>1</v>
      </c>
      <c r="B116" s="40"/>
    </row>
    <row r="117" spans="1:2" hidden="1">
      <c r="A117" s="34">
        <v>2</v>
      </c>
      <c r="B117" s="40"/>
    </row>
    <row r="118" spans="1:2" hidden="1">
      <c r="A118" s="34">
        <v>3</v>
      </c>
      <c r="B118" s="40"/>
    </row>
    <row r="119" spans="1:2" hidden="1">
      <c r="A119" s="34">
        <v>4</v>
      </c>
      <c r="B119" s="40"/>
    </row>
    <row r="120" spans="1:2" hidden="1">
      <c r="A120" s="34">
        <v>5</v>
      </c>
      <c r="B120" s="40"/>
    </row>
    <row r="121" spans="1:2" hidden="1">
      <c r="A121" s="34">
        <v>6</v>
      </c>
      <c r="B121" s="40"/>
    </row>
    <row r="122" spans="1:2" hidden="1">
      <c r="B122" s="38"/>
    </row>
    <row r="123" spans="1:2" ht="30" hidden="1">
      <c r="A123" s="36" t="s">
        <v>25</v>
      </c>
      <c r="B123" s="39"/>
    </row>
    <row r="124" spans="1:2" hidden="1">
      <c r="A124" s="34">
        <v>1</v>
      </c>
      <c r="B124" s="40"/>
    </row>
    <row r="125" spans="1:2" hidden="1">
      <c r="A125" s="34">
        <v>2</v>
      </c>
      <c r="B125" s="40"/>
    </row>
    <row r="126" spans="1:2" hidden="1">
      <c r="A126" s="34">
        <v>3</v>
      </c>
      <c r="B126" s="40"/>
    </row>
    <row r="127" spans="1:2" hidden="1">
      <c r="A127" s="34">
        <v>4</v>
      </c>
      <c r="B127" s="40"/>
    </row>
    <row r="128" spans="1:2" hidden="1">
      <c r="A128" s="34">
        <v>5</v>
      </c>
      <c r="B128" s="40"/>
    </row>
    <row r="129" spans="1:2" hidden="1">
      <c r="A129" s="34">
        <v>6</v>
      </c>
      <c r="B129" s="40"/>
    </row>
    <row r="130" spans="1:2" hidden="1">
      <c r="B130" s="38"/>
    </row>
    <row r="131" spans="1:2" ht="30" hidden="1">
      <c r="A131" s="36" t="s">
        <v>25</v>
      </c>
      <c r="B131" s="39"/>
    </row>
    <row r="132" spans="1:2" hidden="1">
      <c r="A132" s="34">
        <v>1</v>
      </c>
      <c r="B132" s="40"/>
    </row>
    <row r="133" spans="1:2" hidden="1">
      <c r="A133" s="34">
        <v>2</v>
      </c>
      <c r="B133" s="40"/>
    </row>
    <row r="134" spans="1:2" hidden="1">
      <c r="A134" s="34">
        <v>3</v>
      </c>
      <c r="B134" s="40"/>
    </row>
    <row r="135" spans="1:2" hidden="1">
      <c r="A135" s="34">
        <v>4</v>
      </c>
      <c r="B135" s="40"/>
    </row>
    <row r="136" spans="1:2" hidden="1">
      <c r="A136" s="34">
        <v>5</v>
      </c>
      <c r="B136" s="40"/>
    </row>
    <row r="137" spans="1:2" hidden="1">
      <c r="A137" s="34">
        <v>6</v>
      </c>
      <c r="B137" s="40"/>
    </row>
    <row r="138" spans="1:2" hidden="1">
      <c r="B138" s="38"/>
    </row>
    <row r="139" spans="1:2" ht="30" hidden="1">
      <c r="A139" s="36" t="s">
        <v>25</v>
      </c>
      <c r="B139" s="39"/>
    </row>
    <row r="140" spans="1:2" hidden="1">
      <c r="A140" s="34">
        <v>1</v>
      </c>
      <c r="B140" s="40"/>
    </row>
    <row r="141" spans="1:2" hidden="1">
      <c r="A141" s="34">
        <v>2</v>
      </c>
      <c r="B141" s="40"/>
    </row>
    <row r="142" spans="1:2" hidden="1">
      <c r="A142" s="34">
        <v>3</v>
      </c>
      <c r="B142" s="40"/>
    </row>
    <row r="143" spans="1:2" hidden="1">
      <c r="A143" s="34">
        <v>4</v>
      </c>
      <c r="B143" s="40"/>
    </row>
    <row r="144" spans="1:2" hidden="1">
      <c r="A144" s="34">
        <v>5</v>
      </c>
      <c r="B144" s="40"/>
    </row>
    <row r="145" spans="1:2" hidden="1">
      <c r="A145" s="34">
        <v>6</v>
      </c>
      <c r="B145" s="40"/>
    </row>
    <row r="146" spans="1:2" hidden="1">
      <c r="B146" s="38"/>
    </row>
    <row r="147" spans="1:2" ht="30" hidden="1">
      <c r="A147" s="36" t="s">
        <v>25</v>
      </c>
      <c r="B147" s="39"/>
    </row>
    <row r="148" spans="1:2" hidden="1">
      <c r="A148" s="34">
        <v>1</v>
      </c>
      <c r="B148" s="40"/>
    </row>
    <row r="149" spans="1:2" hidden="1">
      <c r="A149" s="34">
        <v>2</v>
      </c>
      <c r="B149" s="40"/>
    </row>
    <row r="150" spans="1:2" hidden="1">
      <c r="A150" s="34">
        <v>3</v>
      </c>
      <c r="B150" s="40"/>
    </row>
    <row r="151" spans="1:2" hidden="1">
      <c r="A151" s="34">
        <v>4</v>
      </c>
      <c r="B151" s="40"/>
    </row>
    <row r="152" spans="1:2" hidden="1">
      <c r="A152" s="34">
        <v>5</v>
      </c>
      <c r="B152" s="40"/>
    </row>
    <row r="153" spans="1:2" hidden="1">
      <c r="A153" s="34">
        <v>6</v>
      </c>
      <c r="B153" s="40"/>
    </row>
    <row r="154" spans="1:2" hidden="1">
      <c r="B154" s="38"/>
    </row>
    <row r="155" spans="1:2" ht="30" hidden="1">
      <c r="A155" s="36" t="s">
        <v>25</v>
      </c>
      <c r="B155" s="39"/>
    </row>
    <row r="156" spans="1:2" hidden="1">
      <c r="A156" s="34">
        <v>1</v>
      </c>
      <c r="B156" s="40"/>
    </row>
    <row r="157" spans="1:2" hidden="1">
      <c r="A157" s="34">
        <v>2</v>
      </c>
      <c r="B157" s="40"/>
    </row>
    <row r="158" spans="1:2" hidden="1">
      <c r="A158" s="34">
        <v>3</v>
      </c>
      <c r="B158" s="40"/>
    </row>
    <row r="159" spans="1:2" hidden="1">
      <c r="A159" s="34">
        <v>4</v>
      </c>
      <c r="B159" s="40"/>
    </row>
    <row r="160" spans="1:2" hidden="1">
      <c r="A160" s="34">
        <v>5</v>
      </c>
      <c r="B160" s="40"/>
    </row>
    <row r="161" spans="1:2" hidden="1">
      <c r="A161" s="34">
        <v>6</v>
      </c>
      <c r="B161" s="40"/>
    </row>
    <row r="162" spans="1:2" hidden="1">
      <c r="B162" s="38"/>
    </row>
    <row r="163" spans="1:2" ht="15" hidden="1">
      <c r="A163" s="41" t="s">
        <v>25</v>
      </c>
      <c r="B163" s="39"/>
    </row>
    <row r="164" spans="1:2" hidden="1">
      <c r="A164" s="34">
        <v>1</v>
      </c>
      <c r="B164" s="40"/>
    </row>
    <row r="165" spans="1:2" hidden="1">
      <c r="A165" s="34">
        <v>2</v>
      </c>
      <c r="B165" s="40"/>
    </row>
    <row r="166" spans="1:2" hidden="1">
      <c r="A166" s="34">
        <v>3</v>
      </c>
      <c r="B166" s="40"/>
    </row>
    <row r="167" spans="1:2" hidden="1">
      <c r="A167" s="34">
        <v>4</v>
      </c>
      <c r="B167" s="40"/>
    </row>
    <row r="168" spans="1:2" hidden="1">
      <c r="A168" s="34">
        <v>5</v>
      </c>
      <c r="B168" s="40"/>
    </row>
    <row r="169" spans="1:2" hidden="1">
      <c r="A169" s="34">
        <v>6</v>
      </c>
      <c r="B169" s="40"/>
    </row>
    <row r="170" spans="1:2" hidden="1">
      <c r="B170" s="38"/>
    </row>
    <row r="171" spans="1:2" ht="15" hidden="1">
      <c r="A171" s="41" t="s">
        <v>25</v>
      </c>
      <c r="B171" s="39"/>
    </row>
    <row r="172" spans="1:2" hidden="1">
      <c r="A172" s="34">
        <v>1</v>
      </c>
      <c r="B172" s="40"/>
    </row>
    <row r="173" spans="1:2" hidden="1">
      <c r="A173" s="34">
        <v>2</v>
      </c>
      <c r="B173" s="40"/>
    </row>
    <row r="174" spans="1:2" hidden="1">
      <c r="A174" s="34">
        <v>3</v>
      </c>
      <c r="B174" s="40"/>
    </row>
    <row r="175" spans="1:2" hidden="1">
      <c r="A175" s="34">
        <v>4</v>
      </c>
      <c r="B175" s="40"/>
    </row>
    <row r="176" spans="1:2" hidden="1">
      <c r="A176" s="34">
        <v>5</v>
      </c>
      <c r="B176" s="40"/>
    </row>
    <row r="177" spans="1:2" hidden="1">
      <c r="A177" s="34">
        <v>6</v>
      </c>
      <c r="B177" s="40"/>
    </row>
    <row r="178" spans="1:2" hidden="1">
      <c r="B178" s="38"/>
    </row>
    <row r="179" spans="1:2" ht="15" hidden="1">
      <c r="A179" s="41" t="s">
        <v>25</v>
      </c>
      <c r="B179" s="39"/>
    </row>
    <row r="180" spans="1:2" hidden="1">
      <c r="A180" s="34">
        <v>1</v>
      </c>
      <c r="B180" s="40"/>
    </row>
    <row r="181" spans="1:2" hidden="1">
      <c r="A181" s="34">
        <v>2</v>
      </c>
      <c r="B181" s="40"/>
    </row>
    <row r="182" spans="1:2" hidden="1">
      <c r="A182" s="34">
        <v>3</v>
      </c>
      <c r="B182" s="40"/>
    </row>
    <row r="183" spans="1:2" hidden="1">
      <c r="A183" s="34">
        <v>4</v>
      </c>
      <c r="B183" s="40"/>
    </row>
    <row r="184" spans="1:2" hidden="1">
      <c r="A184" s="34">
        <v>5</v>
      </c>
      <c r="B184" s="40"/>
    </row>
    <row r="185" spans="1:2" hidden="1">
      <c r="A185" s="34">
        <v>6</v>
      </c>
      <c r="B185" s="40"/>
    </row>
    <row r="186" spans="1:2" hidden="1">
      <c r="B186" s="38"/>
    </row>
    <row r="187" spans="1:2" ht="15" hidden="1">
      <c r="A187" s="41" t="s">
        <v>25</v>
      </c>
      <c r="B187" s="39"/>
    </row>
    <row r="188" spans="1:2" hidden="1">
      <c r="A188" s="34">
        <v>1</v>
      </c>
      <c r="B188" s="40"/>
    </row>
    <row r="189" spans="1:2" hidden="1">
      <c r="A189" s="34">
        <v>2</v>
      </c>
      <c r="B189" s="40"/>
    </row>
    <row r="190" spans="1:2" hidden="1">
      <c r="A190" s="34">
        <v>3</v>
      </c>
      <c r="B190" s="40"/>
    </row>
    <row r="191" spans="1:2" hidden="1">
      <c r="A191" s="34">
        <v>4</v>
      </c>
      <c r="B191" s="40"/>
    </row>
    <row r="192" spans="1:2" hidden="1">
      <c r="A192" s="34">
        <v>5</v>
      </c>
      <c r="B192" s="40"/>
    </row>
    <row r="193" spans="1:2" hidden="1">
      <c r="A193" s="34">
        <v>6</v>
      </c>
      <c r="B193" s="40"/>
    </row>
    <row r="194" spans="1:2" hidden="1"/>
    <row r="195" spans="1:2" ht="15" hidden="1">
      <c r="A195" s="41" t="s">
        <v>25</v>
      </c>
      <c r="B195" s="39"/>
    </row>
    <row r="196" spans="1:2" hidden="1">
      <c r="A196" s="34">
        <v>1</v>
      </c>
      <c r="B196" s="40"/>
    </row>
    <row r="197" spans="1:2" hidden="1">
      <c r="A197" s="34">
        <v>2</v>
      </c>
      <c r="B197" s="40"/>
    </row>
    <row r="198" spans="1:2" hidden="1">
      <c r="A198" s="34">
        <v>3</v>
      </c>
      <c r="B198" s="40"/>
    </row>
    <row r="199" spans="1:2" hidden="1">
      <c r="A199" s="34">
        <v>4</v>
      </c>
      <c r="B199" s="40"/>
    </row>
    <row r="200" spans="1:2" hidden="1">
      <c r="A200" s="34">
        <v>5</v>
      </c>
      <c r="B200" s="40"/>
    </row>
    <row r="201" spans="1:2" hidden="1">
      <c r="A201" s="34">
        <v>6</v>
      </c>
      <c r="B201" s="40"/>
    </row>
    <row r="202" spans="1:2"/>
    <row r="203" spans="1:2" ht="30">
      <c r="A203" s="36" t="s">
        <v>25</v>
      </c>
      <c r="B203" s="182" t="s">
        <v>40</v>
      </c>
    </row>
    <row r="204" spans="1:2" ht="45">
      <c r="A204" s="180">
        <v>1</v>
      </c>
      <c r="B204" s="181" t="s">
        <v>114</v>
      </c>
    </row>
    <row r="205" spans="1:2" ht="45">
      <c r="A205" s="180">
        <v>2</v>
      </c>
      <c r="B205" s="181" t="s">
        <v>115</v>
      </c>
    </row>
    <row r="206" spans="1:2" ht="45">
      <c r="A206" s="180">
        <v>3</v>
      </c>
      <c r="B206" s="181" t="s">
        <v>116</v>
      </c>
    </row>
    <row r="207" spans="1:2" ht="45">
      <c r="A207" s="180">
        <v>4</v>
      </c>
      <c r="B207" s="181" t="s">
        <v>117</v>
      </c>
    </row>
    <row r="208" spans="1:2" ht="45">
      <c r="A208" s="180">
        <v>5</v>
      </c>
      <c r="B208" s="181" t="s">
        <v>118</v>
      </c>
    </row>
    <row r="209" spans="1:2" ht="60">
      <c r="A209" s="180">
        <v>6</v>
      </c>
      <c r="B209" s="181" t="s">
        <v>113</v>
      </c>
    </row>
    <row r="210" spans="1:2"/>
    <row r="211" spans="1:2"/>
    <row r="212" spans="1:2"/>
    <row r="213" spans="1:2"/>
    <row r="214" spans="1:2"/>
    <row r="215" spans="1:2"/>
    <row r="216" spans="1:2"/>
    <row r="217" spans="1:2"/>
    <row r="218" spans="1:2"/>
    <row r="219" spans="1:2"/>
    <row r="220" spans="1:2"/>
    <row r="221" spans="1:2"/>
    <row r="222" spans="1:2"/>
    <row r="223" spans="1:2"/>
    <row r="224" spans="1:2"/>
    <row r="225"/>
    <row r="226"/>
    <row r="227"/>
    <row r="228"/>
    <row r="229"/>
    <row r="230"/>
    <row r="231"/>
    <row r="232"/>
    <row r="233"/>
    <row r="234"/>
    <row r="235"/>
    <row r="236"/>
    <row r="237"/>
    <row r="238"/>
    <row r="239"/>
    <row r="240"/>
    <row r="241"/>
    <row r="242"/>
    <row r="243"/>
    <row r="244"/>
    <row r="245"/>
    <row r="246"/>
    <row r="247"/>
    <row r="248"/>
    <row r="249"/>
    <row r="250"/>
    <row r="251"/>
    <row r="252"/>
    <row r="253"/>
    <row r="254"/>
    <row r="255"/>
    <row r="256"/>
    <row r="257"/>
    <row r="258"/>
    <row r="259"/>
    <row r="260"/>
    <row r="261"/>
    <row r="262"/>
    <row r="263"/>
    <row r="264"/>
    <row r="265"/>
    <row r="266"/>
    <row r="267"/>
    <row r="268"/>
    <row r="269"/>
    <row r="270"/>
    <row r="271"/>
    <row r="272"/>
    <row r="273"/>
    <row r="274"/>
    <row r="275"/>
    <row r="276"/>
    <row r="277"/>
    <row r="278"/>
    <row r="279"/>
    <row r="280"/>
    <row r="281"/>
    <row r="282"/>
    <row r="283"/>
    <row r="284"/>
    <row r="285"/>
    <row r="286"/>
    <row r="287"/>
    <row r="288"/>
    <row r="289"/>
    <row r="290"/>
    <row r="291"/>
    <row r="292"/>
    <row r="293"/>
    <row r="294"/>
    <row r="295"/>
    <row r="296"/>
    <row r="297"/>
    <row r="298"/>
    <row r="299"/>
    <row r="300"/>
    <row r="301"/>
    <row r="302"/>
    <row r="303"/>
    <row r="304"/>
    <row r="305"/>
    <row r="306"/>
    <row r="307"/>
    <row r="308"/>
    <row r="309"/>
    <row r="310"/>
    <row r="311"/>
    <row r="312"/>
  </sheetData>
  <printOptions horizontalCentered="1"/>
  <pageMargins left="0.23622047244094491" right="0.23622047244094491" top="0.74803149606299213" bottom="0.74803149606299213" header="0.31496062992125984" footer="0.31496062992125984"/>
  <pageSetup paperSize="9" scale="79" fitToHeight="0"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W40"/>
  <sheetViews>
    <sheetView showGridLines="0" zoomScale="80" zoomScaleNormal="80" zoomScaleSheetLayoutView="70" workbookViewId="0">
      <selection activeCell="J48" sqref="J48"/>
    </sheetView>
  </sheetViews>
  <sheetFormatPr defaultColWidth="6.28515625" defaultRowHeight="16.5"/>
  <cols>
    <col min="1" max="1" width="2.85546875" style="1" customWidth="1"/>
    <col min="2" max="2" width="22.7109375" style="1" customWidth="1"/>
    <col min="3" max="8" width="9.7109375" style="1" customWidth="1"/>
    <col min="9" max="9" width="9.140625" style="1" customWidth="1"/>
    <col min="10" max="10" width="22.7109375" style="1" customWidth="1"/>
    <col min="11" max="16" width="9.7109375" style="1" customWidth="1"/>
    <col min="17" max="16384" width="6.28515625" style="1"/>
  </cols>
  <sheetData>
    <row r="1" spans="1:23" ht="15.95" customHeight="1">
      <c r="A1" s="231" t="str">
        <f>'REKOD PRESTASI MURID'!A7</f>
        <v>KESUSASTERAAN MELAYU KOMUNIKATIF</v>
      </c>
      <c r="B1" s="231"/>
      <c r="C1" s="231"/>
      <c r="D1" s="231"/>
      <c r="E1" s="231"/>
      <c r="F1" s="231"/>
      <c r="G1" s="231"/>
      <c r="H1" s="231"/>
      <c r="I1" s="231"/>
      <c r="J1" s="231"/>
      <c r="K1" s="231"/>
      <c r="L1" s="231"/>
      <c r="M1" s="231"/>
      <c r="N1" s="231"/>
      <c r="O1" s="231"/>
      <c r="P1" s="231"/>
      <c r="Q1" s="231"/>
    </row>
    <row r="2" spans="1:23" ht="15.95" customHeight="1">
      <c r="A2" s="231"/>
      <c r="B2" s="231"/>
      <c r="C2" s="231"/>
      <c r="D2" s="231"/>
      <c r="E2" s="231"/>
      <c r="F2" s="231"/>
      <c r="G2" s="231"/>
      <c r="H2" s="231"/>
      <c r="I2" s="231"/>
      <c r="J2" s="231"/>
      <c r="K2" s="231"/>
      <c r="L2" s="231"/>
      <c r="M2" s="231"/>
      <c r="N2" s="231"/>
      <c r="O2" s="231"/>
      <c r="P2" s="231"/>
      <c r="Q2" s="231"/>
    </row>
    <row r="3" spans="1:23" ht="15.95" customHeight="1">
      <c r="A3" s="169"/>
      <c r="B3" s="169"/>
      <c r="C3" s="169"/>
      <c r="D3" s="169"/>
      <c r="E3" s="169"/>
      <c r="F3" s="169"/>
      <c r="G3" s="169"/>
      <c r="H3" s="171" t="s">
        <v>78</v>
      </c>
      <c r="I3" s="170" t="str">
        <f>'REKOD PRESTASI MURID'!D1</f>
        <v>SMK PUCHONG BATU 14</v>
      </c>
      <c r="J3" s="169"/>
      <c r="K3" s="169"/>
      <c r="L3" s="171" t="s">
        <v>79</v>
      </c>
      <c r="M3" s="170" t="str">
        <f>'REKOD PRESTASI MURID'!D6</f>
        <v>PN. ROOSLINA HJ. AHMAD</v>
      </c>
      <c r="N3" s="169"/>
      <c r="O3" s="169"/>
      <c r="P3" s="169"/>
      <c r="Q3" s="169"/>
    </row>
    <row r="4" spans="1:23" ht="25.5">
      <c r="A4" s="169"/>
      <c r="B4" s="169"/>
      <c r="C4" s="169"/>
      <c r="D4" s="169"/>
      <c r="E4" s="169"/>
      <c r="F4" s="169"/>
      <c r="G4" s="169"/>
      <c r="H4" s="171" t="s">
        <v>19</v>
      </c>
      <c r="I4" s="170" t="str">
        <f>'REKOD PRESTASI MURID'!D7</f>
        <v>TINGKATAN 4 AMANAH</v>
      </c>
      <c r="J4" s="169"/>
      <c r="K4" s="169"/>
      <c r="L4" s="169"/>
      <c r="M4" s="169"/>
      <c r="N4" s="169"/>
      <c r="O4" s="169"/>
      <c r="P4" s="169"/>
      <c r="Q4" s="169"/>
    </row>
    <row r="5" spans="1:23" ht="20.25">
      <c r="A5" s="2"/>
      <c r="B5" s="2"/>
      <c r="C5" s="2"/>
      <c r="D5" s="2"/>
      <c r="E5" s="2"/>
      <c r="F5" s="2"/>
      <c r="G5" s="2"/>
      <c r="H5" s="3"/>
      <c r="I5" s="3"/>
      <c r="J5" s="2"/>
      <c r="K5" s="2"/>
      <c r="L5" s="2"/>
      <c r="M5" s="2"/>
      <c r="N5" s="2"/>
      <c r="O5" s="21"/>
      <c r="P5" s="21"/>
      <c r="Q5" s="21"/>
    </row>
    <row r="6" spans="1:23" ht="18.75">
      <c r="A6" s="4"/>
      <c r="B6" s="5" t="str">
        <f>'REKOD PRESTASI MURID'!E11</f>
        <v>APRESIASI SASTERA</v>
      </c>
      <c r="C6" s="6"/>
      <c r="D6" s="6"/>
      <c r="E6" s="6"/>
      <c r="F6" s="6"/>
      <c r="G6" s="6"/>
      <c r="H6" s="7"/>
      <c r="I6" s="4"/>
      <c r="J6" s="5" t="str">
        <f>'REKOD PRESTASI MURID'!F11</f>
        <v>PEMBANGUNAN INSAN</v>
      </c>
      <c r="K6" s="6"/>
      <c r="L6" s="6"/>
      <c r="M6" s="6"/>
      <c r="N6" s="6"/>
      <c r="O6" s="6"/>
      <c r="P6" s="7"/>
      <c r="Q6" s="6"/>
    </row>
    <row r="7" spans="1:23">
      <c r="A7" s="8"/>
      <c r="B7" s="9" t="s">
        <v>25</v>
      </c>
      <c r="C7" s="10" t="s">
        <v>31</v>
      </c>
      <c r="D7" s="10" t="s">
        <v>32</v>
      </c>
      <c r="E7" s="10" t="s">
        <v>33</v>
      </c>
      <c r="F7" s="10" t="s">
        <v>75</v>
      </c>
      <c r="G7" s="10" t="s">
        <v>76</v>
      </c>
      <c r="H7" s="10" t="s">
        <v>77</v>
      </c>
      <c r="I7" s="8"/>
      <c r="J7" s="9" t="s">
        <v>25</v>
      </c>
      <c r="K7" s="10" t="s">
        <v>31</v>
      </c>
      <c r="L7" s="10" t="s">
        <v>32</v>
      </c>
      <c r="M7" s="10" t="s">
        <v>33</v>
      </c>
      <c r="N7" s="10" t="s">
        <v>75</v>
      </c>
      <c r="O7" s="10" t="s">
        <v>76</v>
      </c>
      <c r="P7" s="10" t="s">
        <v>77</v>
      </c>
      <c r="Q7" s="8"/>
    </row>
    <row r="8" spans="1:23">
      <c r="A8" s="8"/>
      <c r="B8" s="11" t="s">
        <v>37</v>
      </c>
      <c r="C8" s="11">
        <f>COUNTIF('REKOD PRESTASI MURID'!$E$12:$E$65,1)</f>
        <v>0</v>
      </c>
      <c r="D8" s="11">
        <f>COUNTIF('REKOD PRESTASI MURID'!$E$12:$E$65,2)</f>
        <v>6</v>
      </c>
      <c r="E8" s="11">
        <f>COUNTIF('REKOD PRESTASI MURID'!$E$12:$E$65,3)</f>
        <v>0</v>
      </c>
      <c r="F8" s="11">
        <f>COUNTIF('REKOD PRESTASI MURID'!$E$12:$E$65,4)</f>
        <v>0</v>
      </c>
      <c r="G8" s="11">
        <f>COUNTIF('REKOD PRESTASI MURID'!$E$12:$E$65,5)</f>
        <v>0</v>
      </c>
      <c r="H8" s="11">
        <f>COUNTIF('REKOD PRESTASI MURID'!$E$12:$E$65,6)</f>
        <v>0</v>
      </c>
      <c r="I8" s="8"/>
      <c r="J8" s="11" t="s">
        <v>37</v>
      </c>
      <c r="K8" s="11">
        <f>COUNTIF('REKOD PRESTASI MURID'!$F$12:$F$65,1)</f>
        <v>0</v>
      </c>
      <c r="L8" s="11">
        <f>COUNTIF('REKOD PRESTASI MURID'!$F$12:$F$65,2)</f>
        <v>0</v>
      </c>
      <c r="M8" s="11">
        <f>COUNTIF('REKOD PRESTASI MURID'!$F$12:$F$65,3)</f>
        <v>0</v>
      </c>
      <c r="N8" s="11">
        <f>COUNTIF('REKOD PRESTASI MURID'!$F$12:$F$65,4)</f>
        <v>6</v>
      </c>
      <c r="O8" s="11">
        <f>COUNTIF('REKOD PRESTASI MURID'!$F$12:$F$65,5)</f>
        <v>0</v>
      </c>
      <c r="P8" s="11">
        <f>COUNTIF('REKOD PRESTASI MURID'!$F$12:$F$65,6)</f>
        <v>0</v>
      </c>
      <c r="Q8" s="8"/>
    </row>
    <row r="9" spans="1:23">
      <c r="A9" s="8"/>
      <c r="B9" s="8"/>
      <c r="C9" s="8"/>
      <c r="D9" s="8"/>
      <c r="E9" s="8"/>
      <c r="F9" s="8"/>
      <c r="G9" s="8"/>
      <c r="H9" s="8"/>
      <c r="I9" s="8"/>
      <c r="J9" s="8"/>
      <c r="K9" s="8"/>
      <c r="L9" s="8"/>
      <c r="M9" s="8"/>
      <c r="N9" s="8"/>
      <c r="O9" s="8"/>
      <c r="P9" s="8"/>
      <c r="Q9" s="8"/>
    </row>
    <row r="10" spans="1:23">
      <c r="A10" s="8"/>
      <c r="B10" s="8"/>
      <c r="C10" s="8"/>
      <c r="D10" s="8"/>
      <c r="E10" s="8"/>
      <c r="F10" s="6"/>
      <c r="G10" s="6"/>
      <c r="H10" s="6"/>
      <c r="I10" s="6"/>
      <c r="J10" s="4"/>
      <c r="K10" s="4"/>
      <c r="L10" s="4"/>
      <c r="M10" s="4"/>
      <c r="N10" s="4"/>
      <c r="O10" s="4"/>
      <c r="P10" s="4"/>
      <c r="Q10" s="4"/>
    </row>
    <row r="11" spans="1:23">
      <c r="A11" s="8"/>
      <c r="B11" s="8"/>
      <c r="C11" s="8"/>
      <c r="D11" s="8"/>
      <c r="E11" s="8"/>
      <c r="F11" s="6"/>
      <c r="G11" s="6"/>
      <c r="H11" s="6"/>
      <c r="I11" s="6"/>
      <c r="J11" s="4"/>
      <c r="K11" s="4"/>
      <c r="L11" s="4"/>
      <c r="M11" s="4"/>
      <c r="N11" s="4"/>
      <c r="O11" s="4"/>
      <c r="P11" s="4"/>
      <c r="Q11" s="4"/>
    </row>
    <row r="12" spans="1:23">
      <c r="A12" s="8"/>
      <c r="B12" s="8"/>
      <c r="C12" s="8"/>
      <c r="D12" s="8"/>
      <c r="E12" s="8"/>
      <c r="F12" s="6"/>
      <c r="G12" s="6"/>
      <c r="H12" s="6"/>
      <c r="I12" s="6"/>
      <c r="J12" s="4"/>
      <c r="K12" s="4"/>
      <c r="L12" s="4"/>
      <c r="M12" s="4"/>
      <c r="N12" s="4"/>
      <c r="O12" s="4"/>
      <c r="P12" s="4"/>
      <c r="Q12" s="4"/>
    </row>
    <row r="13" spans="1:23">
      <c r="A13" s="8"/>
      <c r="B13" s="8"/>
      <c r="C13" s="8"/>
      <c r="D13" s="8"/>
      <c r="E13" s="8"/>
      <c r="F13" s="6"/>
      <c r="G13" s="6"/>
      <c r="H13" s="6"/>
      <c r="I13" s="6"/>
      <c r="J13" s="4"/>
      <c r="K13" s="4"/>
      <c r="L13" s="4"/>
      <c r="M13" s="4"/>
      <c r="N13" s="4"/>
      <c r="O13" s="4"/>
      <c r="P13" s="4"/>
      <c r="Q13" s="4"/>
    </row>
    <row r="14" spans="1:23">
      <c r="A14" s="8"/>
      <c r="B14" s="8"/>
      <c r="C14" s="8"/>
      <c r="D14" s="8"/>
      <c r="E14" s="8"/>
      <c r="F14" s="6"/>
      <c r="G14" s="6"/>
      <c r="H14" s="6"/>
      <c r="I14" s="6"/>
      <c r="J14" s="4"/>
      <c r="K14" s="4"/>
      <c r="L14" s="4"/>
      <c r="M14" s="4"/>
      <c r="N14" s="4"/>
      <c r="O14" s="4"/>
      <c r="P14" s="4"/>
      <c r="Q14" s="4"/>
    </row>
    <row r="15" spans="1:23">
      <c r="A15" s="8"/>
      <c r="B15" s="8"/>
      <c r="C15" s="8"/>
      <c r="D15" s="8"/>
      <c r="E15" s="8"/>
      <c r="F15" s="6"/>
      <c r="G15" s="6"/>
      <c r="H15" s="6"/>
      <c r="I15" s="6"/>
      <c r="J15" s="4"/>
      <c r="K15" s="4"/>
      <c r="L15" s="4"/>
      <c r="M15" s="4"/>
      <c r="N15" s="4"/>
      <c r="O15" s="4"/>
      <c r="P15" s="4"/>
      <c r="Q15" s="4"/>
    </row>
    <row r="16" spans="1:23">
      <c r="A16" s="8"/>
      <c r="B16" s="8"/>
      <c r="C16" s="8"/>
      <c r="D16" s="8"/>
      <c r="E16" s="8"/>
      <c r="F16" s="6"/>
      <c r="G16" s="6"/>
      <c r="H16" s="6"/>
      <c r="I16" s="6"/>
      <c r="J16" s="4"/>
      <c r="K16" s="4"/>
      <c r="L16" s="4"/>
      <c r="M16" s="4"/>
      <c r="N16" s="4"/>
      <c r="O16" s="4"/>
      <c r="P16" s="4"/>
      <c r="Q16" s="4"/>
      <c r="W16" s="22"/>
    </row>
    <row r="17" spans="1:17">
      <c r="A17" s="8"/>
      <c r="B17" s="8"/>
      <c r="C17" s="8"/>
      <c r="D17" s="8"/>
      <c r="E17" s="8"/>
      <c r="F17" s="6"/>
      <c r="G17" s="6"/>
      <c r="H17" s="6"/>
      <c r="I17" s="6"/>
      <c r="J17" s="4"/>
      <c r="K17" s="4"/>
      <c r="L17" s="4"/>
      <c r="M17" s="4"/>
      <c r="N17" s="4"/>
      <c r="O17" s="4"/>
      <c r="P17" s="4"/>
      <c r="Q17" s="4"/>
    </row>
    <row r="18" spans="1:17">
      <c r="A18" s="8"/>
      <c r="B18" s="8"/>
      <c r="C18" s="8"/>
      <c r="D18" s="8"/>
      <c r="E18" s="8"/>
      <c r="F18" s="8"/>
      <c r="G18" s="8"/>
      <c r="H18" s="8"/>
      <c r="I18" s="8"/>
      <c r="J18" s="8"/>
      <c r="K18" s="8"/>
      <c r="L18" s="8"/>
      <c r="M18" s="8"/>
      <c r="N18" s="8"/>
      <c r="O18" s="8"/>
      <c r="P18" s="8"/>
      <c r="Q18" s="8"/>
    </row>
    <row r="19" spans="1:17">
      <c r="A19" s="8"/>
      <c r="B19" s="8"/>
      <c r="C19" s="8"/>
      <c r="D19" s="8"/>
      <c r="E19" s="8"/>
      <c r="F19" s="8"/>
      <c r="G19" s="8"/>
      <c r="H19" s="8"/>
      <c r="I19" s="8"/>
      <c r="J19" s="8"/>
      <c r="K19" s="8"/>
      <c r="L19" s="8"/>
      <c r="M19" s="8"/>
      <c r="N19" s="8"/>
      <c r="O19" s="8"/>
      <c r="P19" s="8"/>
      <c r="Q19" s="8"/>
    </row>
    <row r="20" spans="1:17">
      <c r="A20" s="8"/>
      <c r="B20" s="8"/>
      <c r="C20" s="8"/>
      <c r="D20" s="8"/>
      <c r="E20" s="8"/>
      <c r="F20" s="8"/>
      <c r="G20" s="8"/>
      <c r="H20" s="8"/>
      <c r="I20" s="8"/>
      <c r="J20" s="8"/>
      <c r="K20" s="8"/>
      <c r="L20" s="8"/>
      <c r="M20" s="8"/>
      <c r="N20" s="8"/>
      <c r="O20" s="8"/>
      <c r="P20" s="8"/>
      <c r="Q20" s="8"/>
    </row>
    <row r="21" spans="1:17">
      <c r="A21" s="8"/>
      <c r="B21" s="12"/>
      <c r="C21" s="13"/>
      <c r="D21" s="14"/>
      <c r="E21" s="14"/>
      <c r="F21" s="15" t="s">
        <v>38</v>
      </c>
      <c r="G21" s="16">
        <f>SUM(C8:H8)</f>
        <v>6</v>
      </c>
      <c r="H21" s="15" t="s">
        <v>39</v>
      </c>
      <c r="I21" s="8"/>
      <c r="J21" s="8"/>
      <c r="K21" s="8"/>
      <c r="L21" s="8"/>
      <c r="M21" s="8"/>
      <c r="N21" s="15" t="s">
        <v>38</v>
      </c>
      <c r="O21" s="16">
        <f>SUM(K8:P8)</f>
        <v>6</v>
      </c>
      <c r="P21" s="15" t="s">
        <v>39</v>
      </c>
      <c r="Q21" s="8"/>
    </row>
    <row r="22" spans="1:17">
      <c r="A22" s="4"/>
      <c r="B22" s="6"/>
      <c r="C22" s="6"/>
      <c r="D22" s="6"/>
      <c r="E22" s="6"/>
      <c r="F22" s="4"/>
      <c r="G22" s="6"/>
      <c r="H22" s="6"/>
      <c r="I22" s="4"/>
      <c r="J22" s="4"/>
      <c r="K22" s="4"/>
      <c r="L22" s="4"/>
      <c r="M22" s="4"/>
      <c r="N22" s="4"/>
      <c r="O22" s="18"/>
      <c r="P22" s="6"/>
      <c r="Q22" s="6"/>
    </row>
    <row r="23" spans="1:17">
      <c r="A23" s="4"/>
      <c r="B23" s="4"/>
      <c r="C23" s="4"/>
      <c r="D23" s="4"/>
      <c r="E23" s="4"/>
      <c r="F23" s="4"/>
      <c r="G23" s="6"/>
      <c r="H23" s="17"/>
      <c r="I23" s="4"/>
      <c r="J23" s="4"/>
      <c r="K23" s="4"/>
      <c r="L23" s="4"/>
      <c r="M23" s="4"/>
      <c r="N23" s="4"/>
      <c r="O23" s="6"/>
      <c r="P23" s="17"/>
      <c r="Q23" s="6"/>
    </row>
    <row r="24" spans="1:17" ht="18.75">
      <c r="A24" s="4"/>
      <c r="B24" s="5" t="str">
        <f>'REKOD PRESTASI MURID'!G11</f>
        <v>PENGKARYAAN</v>
      </c>
      <c r="C24" s="18"/>
      <c r="D24" s="18"/>
      <c r="E24" s="18"/>
      <c r="F24" s="18"/>
      <c r="G24" s="18"/>
      <c r="H24" s="7"/>
      <c r="I24" s="4"/>
      <c r="J24" s="23" t="s">
        <v>11</v>
      </c>
      <c r="K24" s="24"/>
      <c r="L24" s="24"/>
      <c r="M24" s="24"/>
      <c r="N24" s="24"/>
      <c r="O24" s="24"/>
      <c r="P24" s="25"/>
      <c r="Q24" s="6"/>
    </row>
    <row r="25" spans="1:17">
      <c r="A25" s="8"/>
      <c r="B25" s="9" t="s">
        <v>25</v>
      </c>
      <c r="C25" s="10" t="s">
        <v>31</v>
      </c>
      <c r="D25" s="10" t="s">
        <v>32</v>
      </c>
      <c r="E25" s="10" t="s">
        <v>33</v>
      </c>
      <c r="F25" s="10" t="s">
        <v>75</v>
      </c>
      <c r="G25" s="10" t="s">
        <v>76</v>
      </c>
      <c r="H25" s="10" t="s">
        <v>77</v>
      </c>
      <c r="I25" s="8"/>
      <c r="J25" s="9" t="s">
        <v>25</v>
      </c>
      <c r="K25" s="10" t="s">
        <v>31</v>
      </c>
      <c r="L25" s="10" t="s">
        <v>32</v>
      </c>
      <c r="M25" s="10" t="s">
        <v>33</v>
      </c>
      <c r="N25" s="10" t="s">
        <v>34</v>
      </c>
      <c r="O25" s="10" t="s">
        <v>35</v>
      </c>
      <c r="P25" s="10" t="s">
        <v>36</v>
      </c>
      <c r="Q25" s="8"/>
    </row>
    <row r="26" spans="1:17">
      <c r="A26" s="8"/>
      <c r="B26" s="11" t="s">
        <v>37</v>
      </c>
      <c r="C26" s="11">
        <f>COUNTIF('REKOD PRESTASI MURID'!$G$12:$G$65,1)</f>
        <v>0</v>
      </c>
      <c r="D26" s="11">
        <f>COUNTIF('REKOD PRESTASI MURID'!$G$12:$G$65,2)</f>
        <v>0</v>
      </c>
      <c r="E26" s="11">
        <f>COUNTIF('REKOD PRESTASI MURID'!$G$12:$G$65,3)</f>
        <v>0</v>
      </c>
      <c r="F26" s="11">
        <f>COUNTIF('REKOD PRESTASI MURID'!$G$12:$G$65,4)</f>
        <v>0</v>
      </c>
      <c r="G26" s="11">
        <f>COUNTIF('REKOD PRESTASI MURID'!$G$12:$G$65,5)</f>
        <v>0</v>
      </c>
      <c r="H26" s="11">
        <f>COUNTIF('REKOD PRESTASI MURID'!$G$12:$G$65,6)</f>
        <v>6</v>
      </c>
      <c r="I26" s="8"/>
      <c r="J26" s="11" t="s">
        <v>37</v>
      </c>
      <c r="K26" s="11">
        <f>COUNTIF('REKOD PRESTASI MURID'!$AD$12:$AD$65,1)</f>
        <v>0</v>
      </c>
      <c r="L26" s="11">
        <f>COUNTIF('REKOD PRESTASI MURID'!$AD$12:$AD$65,2)</f>
        <v>0</v>
      </c>
      <c r="M26" s="11">
        <f>COUNTIF('REKOD PRESTASI MURID'!$AD$12:$AD$65,3)</f>
        <v>0</v>
      </c>
      <c r="N26" s="11">
        <f>COUNTIF('REKOD PRESTASI MURID'!$AD$12:$AD$65,4)</f>
        <v>0</v>
      </c>
      <c r="O26" s="11">
        <f>COUNTIF('REKOD PRESTASI MURID'!$AD$12:$AD$65,5)</f>
        <v>6</v>
      </c>
      <c r="P26" s="11">
        <f>COUNTIF('REKOD PRESTASI MURID'!$AD$12:$AD$65,6)</f>
        <v>0</v>
      </c>
      <c r="Q26" s="8"/>
    </row>
    <row r="27" spans="1:17">
      <c r="A27" s="8"/>
      <c r="B27" s="19"/>
      <c r="C27" s="19"/>
      <c r="D27" s="19"/>
      <c r="E27" s="19"/>
      <c r="F27" s="19"/>
      <c r="G27" s="19"/>
      <c r="H27" s="19"/>
      <c r="I27" s="8"/>
      <c r="J27" s="160"/>
      <c r="K27" s="19"/>
      <c r="L27" s="19"/>
      <c r="M27" s="19"/>
      <c r="N27" s="19"/>
      <c r="O27" s="19"/>
      <c r="P27" s="161"/>
      <c r="Q27" s="8"/>
    </row>
    <row r="28" spans="1:17">
      <c r="A28" s="8"/>
      <c r="B28" s="19"/>
      <c r="C28" s="19"/>
      <c r="D28" s="19"/>
      <c r="E28" s="19"/>
      <c r="F28" s="19"/>
      <c r="G28" s="19"/>
      <c r="H28" s="19"/>
      <c r="I28" s="8"/>
      <c r="J28" s="19"/>
      <c r="K28" s="19"/>
      <c r="L28" s="19"/>
      <c r="M28" s="19"/>
      <c r="N28" s="19"/>
      <c r="O28" s="19"/>
      <c r="P28" s="19"/>
      <c r="Q28" s="8"/>
    </row>
    <row r="29" spans="1:17">
      <c r="A29" s="8"/>
      <c r="B29" s="19"/>
      <c r="C29" s="19"/>
      <c r="D29" s="19"/>
      <c r="E29" s="19"/>
      <c r="F29" s="19"/>
      <c r="G29" s="19"/>
      <c r="H29" s="19"/>
      <c r="I29" s="8"/>
      <c r="J29" s="19"/>
      <c r="K29" s="19"/>
      <c r="L29" s="19"/>
      <c r="M29" s="19"/>
      <c r="N29" s="19"/>
      <c r="O29" s="19"/>
      <c r="P29" s="19"/>
      <c r="Q29" s="8"/>
    </row>
    <row r="30" spans="1:17">
      <c r="A30" s="8"/>
      <c r="B30" s="19"/>
      <c r="C30" s="19"/>
      <c r="D30" s="19"/>
      <c r="E30" s="19"/>
      <c r="F30" s="19"/>
      <c r="G30" s="19"/>
      <c r="H30" s="19"/>
      <c r="I30" s="8"/>
      <c r="J30" s="19"/>
      <c r="K30" s="19"/>
      <c r="L30" s="19"/>
      <c r="M30" s="19"/>
      <c r="N30" s="19"/>
      <c r="O30" s="19"/>
      <c r="P30" s="19"/>
      <c r="Q30" s="8"/>
    </row>
    <row r="31" spans="1:17">
      <c r="A31" s="8"/>
      <c r="B31" s="19"/>
      <c r="C31" s="19"/>
      <c r="D31" s="19"/>
      <c r="E31" s="19"/>
      <c r="F31" s="19"/>
      <c r="G31" s="19"/>
      <c r="H31" s="19"/>
      <c r="I31" s="8"/>
      <c r="J31" s="19"/>
      <c r="K31" s="19"/>
      <c r="L31" s="19"/>
      <c r="M31" s="19"/>
      <c r="N31" s="19"/>
      <c r="O31" s="19"/>
      <c r="P31" s="19"/>
      <c r="Q31" s="8"/>
    </row>
    <row r="32" spans="1:17">
      <c r="A32" s="8"/>
      <c r="B32" s="19"/>
      <c r="C32" s="19"/>
      <c r="D32" s="19"/>
      <c r="E32" s="19"/>
      <c r="F32" s="19"/>
      <c r="G32" s="19"/>
      <c r="H32" s="19"/>
      <c r="I32" s="8"/>
      <c r="J32" s="19"/>
      <c r="K32" s="19"/>
      <c r="L32" s="19"/>
      <c r="M32" s="19"/>
      <c r="N32" s="19"/>
      <c r="O32" s="19"/>
      <c r="P32" s="19"/>
      <c r="Q32" s="8"/>
    </row>
    <row r="33" spans="1:17">
      <c r="A33" s="8"/>
      <c r="B33" s="19"/>
      <c r="C33" s="19"/>
      <c r="D33" s="19"/>
      <c r="E33" s="19"/>
      <c r="F33" s="19"/>
      <c r="G33" s="19"/>
      <c r="H33" s="19"/>
      <c r="I33" s="8"/>
      <c r="J33" s="19"/>
      <c r="K33" s="19"/>
      <c r="L33" s="19"/>
      <c r="M33" s="19"/>
      <c r="N33" s="19"/>
      <c r="O33" s="19"/>
      <c r="P33" s="19"/>
      <c r="Q33" s="8"/>
    </row>
    <row r="34" spans="1:17">
      <c r="A34" s="8"/>
      <c r="B34" s="19"/>
      <c r="C34" s="19"/>
      <c r="D34" s="19"/>
      <c r="E34" s="19"/>
      <c r="F34" s="19"/>
      <c r="G34" s="19"/>
      <c r="H34" s="19"/>
      <c r="I34" s="8"/>
      <c r="J34" s="19"/>
      <c r="K34" s="19"/>
      <c r="L34" s="19"/>
      <c r="M34" s="19"/>
      <c r="N34" s="19"/>
      <c r="O34" s="19"/>
      <c r="P34" s="19"/>
      <c r="Q34" s="8"/>
    </row>
    <row r="35" spans="1:17">
      <c r="A35" s="8"/>
      <c r="B35" s="19"/>
      <c r="C35" s="19"/>
      <c r="D35" s="19"/>
      <c r="E35" s="19"/>
      <c r="F35" s="19"/>
      <c r="G35" s="19"/>
      <c r="H35" s="19"/>
      <c r="I35" s="8"/>
      <c r="J35" s="19"/>
      <c r="K35" s="19"/>
      <c r="L35" s="19"/>
      <c r="M35" s="19"/>
      <c r="N35" s="19"/>
      <c r="O35" s="19"/>
      <c r="P35" s="19"/>
      <c r="Q35" s="8"/>
    </row>
    <row r="36" spans="1:17">
      <c r="A36" s="8"/>
      <c r="B36" s="19"/>
      <c r="C36" s="19"/>
      <c r="D36" s="19"/>
      <c r="E36" s="19"/>
      <c r="F36" s="19"/>
      <c r="G36" s="19"/>
      <c r="H36" s="19"/>
      <c r="I36" s="8"/>
      <c r="J36" s="19"/>
      <c r="K36" s="19"/>
      <c r="L36" s="19"/>
      <c r="M36" s="19"/>
      <c r="N36" s="19"/>
      <c r="O36" s="19"/>
      <c r="P36" s="19"/>
      <c r="Q36" s="8"/>
    </row>
    <row r="37" spans="1:17">
      <c r="A37" s="8"/>
      <c r="B37" s="19"/>
      <c r="C37" s="19"/>
      <c r="D37" s="19"/>
      <c r="E37" s="19"/>
      <c r="F37" s="19"/>
      <c r="G37" s="19"/>
      <c r="H37" s="19"/>
      <c r="I37" s="8"/>
      <c r="J37" s="19"/>
      <c r="K37" s="19"/>
      <c r="L37" s="19"/>
      <c r="M37" s="19"/>
      <c r="N37" s="19"/>
      <c r="O37" s="19"/>
      <c r="P37" s="19"/>
      <c r="Q37" s="8"/>
    </row>
    <row r="38" spans="1:17">
      <c r="A38" s="8"/>
      <c r="B38" s="19"/>
      <c r="C38" s="19"/>
      <c r="D38" s="19"/>
      <c r="E38" s="19"/>
      <c r="F38" s="19"/>
      <c r="G38" s="19"/>
      <c r="H38" s="19"/>
      <c r="I38" s="8"/>
      <c r="J38" s="19"/>
      <c r="K38" s="19"/>
      <c r="L38" s="19"/>
      <c r="M38" s="19"/>
      <c r="N38" s="19"/>
      <c r="O38" s="19"/>
      <c r="P38" s="19"/>
      <c r="Q38" s="8"/>
    </row>
    <row r="39" spans="1:17">
      <c r="A39" s="8"/>
      <c r="B39" s="19"/>
      <c r="C39" s="19"/>
      <c r="D39" s="19"/>
      <c r="E39" s="19"/>
      <c r="F39" s="15" t="s">
        <v>38</v>
      </c>
      <c r="G39" s="16">
        <f>SUM(C26:H26)</f>
        <v>6</v>
      </c>
      <c r="H39" s="15" t="s">
        <v>39</v>
      </c>
      <c r="I39" s="14"/>
      <c r="J39" s="19"/>
      <c r="K39" s="19"/>
      <c r="L39" s="19"/>
      <c r="M39" s="19"/>
      <c r="N39" s="15" t="s">
        <v>38</v>
      </c>
      <c r="O39" s="16">
        <f>SUM(K26:P26)</f>
        <v>6</v>
      </c>
      <c r="P39" s="15" t="s">
        <v>39</v>
      </c>
      <c r="Q39" s="8"/>
    </row>
    <row r="40" spans="1:17">
      <c r="A40" s="8"/>
      <c r="B40" s="8"/>
      <c r="C40" s="8"/>
      <c r="D40" s="8"/>
      <c r="E40" s="8"/>
      <c r="F40" s="8"/>
      <c r="G40" s="14"/>
      <c r="H40" s="20"/>
      <c r="I40" s="14"/>
      <c r="J40" s="8"/>
      <c r="K40" s="8"/>
      <c r="L40" s="8"/>
      <c r="M40" s="8"/>
      <c r="N40" s="8"/>
      <c r="O40" s="14"/>
      <c r="P40" s="20"/>
      <c r="Q40" s="8"/>
    </row>
  </sheetData>
  <mergeCells count="1">
    <mergeCell ref="A1:Q2"/>
  </mergeCells>
  <printOptions horizontalCentered="1"/>
  <pageMargins left="0.2361111111111111" right="0.2361111111111111" top="0.74791666666666667" bottom="0.74791666666666667" header="0.31458333333333333" footer="0.31458333333333333"/>
  <pageSetup paperSize="9" scale="55" fitToHeight="0" orientation="portrait" blackAndWhite="1" r:id="rId1"/>
  <headerFooter alignWithMargins="0"/>
  <drawing r:id="rId2"/>
</worksheet>
</file>

<file path=docProps/app.xml><?xml version="1.0" encoding="utf-8"?>
<Properties xmlns="http://schemas.openxmlformats.org/officeDocument/2006/extended-properties" xmlns:vt="http://schemas.openxmlformats.org/officeDocument/2006/docPropsVTypes">
  <Template/>
  <Pages>0</Pages>
  <Words>0</Words>
  <Characters>0</Characters>
  <Application>Microsoft Excel</Application>
  <DocSecurity>0</DocSecurity>
  <PresentationFormat/>
  <Lines>0</Lines>
  <Paragraphs>0</Paragraphs>
  <Slides>0</Slides>
  <Notes>0</Notes>
  <HiddenSlides>0</HiddenSlides>
  <MMClips>0</MMClips>
  <ScaleCrop>false</ScaleCrop>
  <HeadingPairs>
    <vt:vector size="4" baseType="variant">
      <vt:variant>
        <vt:lpstr>Worksheets</vt:lpstr>
      </vt:variant>
      <vt:variant>
        <vt:i4>5</vt:i4>
      </vt:variant>
      <vt:variant>
        <vt:lpstr>Named Ranges</vt:lpstr>
      </vt:variant>
      <vt:variant>
        <vt:i4>6</vt:i4>
      </vt:variant>
    </vt:vector>
  </HeadingPairs>
  <TitlesOfParts>
    <vt:vector size="11" baseType="lpstr">
      <vt:lpstr>PANDUAN</vt:lpstr>
      <vt:lpstr>REKOD PRESTASI MURID</vt:lpstr>
      <vt:lpstr>LAPORAN MURID (INDIVIDU)</vt:lpstr>
      <vt:lpstr>DATA PERNYATAAN TAHAP PGUASAAN </vt:lpstr>
      <vt:lpstr>GRAF PELAPORAN</vt:lpstr>
      <vt:lpstr>'DATA PERNYATAAN TAHAP PGUASAAN '!Print_Area</vt:lpstr>
      <vt:lpstr>'GRAF PELAPORAN'!Print_Area</vt:lpstr>
      <vt:lpstr>'LAPORAN MURID (INDIVIDU)'!Print_Area</vt:lpstr>
      <vt:lpstr>'REKOD PRESTASI MURID'!Print_Area</vt:lpstr>
      <vt:lpstr>'GRAF PELAPORAN'!Print_Titles</vt:lpstr>
      <vt:lpstr>'REKOD PRESTASI MURID'!Print_Titles</vt:lpstr>
    </vt:vector>
  </TitlesOfParts>
  <Company>Acer</Company>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Valued Acer Customer</dc:creator>
  <cp:lastModifiedBy>Windows User</cp:lastModifiedBy>
  <cp:revision/>
  <cp:lastPrinted>2020-02-07T03:21:38Z</cp:lastPrinted>
  <dcterms:created xsi:type="dcterms:W3CDTF">2016-04-25T12:26:07Z</dcterms:created>
  <dcterms:modified xsi:type="dcterms:W3CDTF">2020-02-10T00:35:18Z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1033-9.1.0.4058</vt:lpwstr>
  </property>
</Properties>
</file>