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EMPLAT TINGKATAN 1\Pembetulan\"/>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concurrentCalc="0"/>
</workbook>
</file>

<file path=xl/calcChain.xml><?xml version="1.0" encoding="utf-8"?>
<calcChain xmlns="http://schemas.openxmlformats.org/spreadsheetml/2006/main">
  <c r="P43" i="4" l="1"/>
  <c r="O43" i="4"/>
  <c r="N43" i="4"/>
  <c r="M43" i="4"/>
  <c r="L43" i="4"/>
  <c r="K43" i="4"/>
  <c r="P26" i="4"/>
  <c r="O26" i="4"/>
  <c r="N26" i="4"/>
  <c r="M26" i="4"/>
  <c r="L26" i="4"/>
  <c r="K26" i="4"/>
  <c r="F56" i="2"/>
  <c r="H43" i="4"/>
  <c r="G43" i="4"/>
  <c r="F43" i="4"/>
  <c r="H26" i="4"/>
  <c r="G26" i="4"/>
  <c r="F26" i="4"/>
  <c r="P8" i="4"/>
  <c r="O8" i="4"/>
  <c r="N8" i="4"/>
  <c r="H8" i="4"/>
  <c r="G8" i="4"/>
  <c r="F8" i="4"/>
  <c r="M3" i="4"/>
  <c r="H4" i="4"/>
  <c r="H3" i="4"/>
  <c r="J41" i="4"/>
  <c r="J24" i="4"/>
  <c r="K9" i="2"/>
  <c r="K8" i="2"/>
  <c r="K7" i="2"/>
  <c r="E15" i="2"/>
  <c r="E17" i="2"/>
  <c r="F15" i="2"/>
  <c r="D11" i="2"/>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B20"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c r="I20" i="2"/>
  <c r="J20" i="2"/>
  <c r="D21" i="2"/>
  <c r="E21" i="2"/>
  <c r="F21" i="2"/>
  <c r="I21" i="2"/>
  <c r="J21" i="2"/>
  <c r="D22" i="2"/>
  <c r="E22" i="2"/>
  <c r="F22" i="2"/>
  <c r="I22" i="2"/>
  <c r="J22" i="2"/>
  <c r="D23" i="2"/>
  <c r="E23" i="2"/>
  <c r="F23" i="2"/>
  <c r="I23" i="2"/>
  <c r="J23" i="2"/>
  <c r="D24" i="2"/>
  <c r="E24" i="2"/>
  <c r="F24" i="2"/>
  <c r="I24" i="2"/>
  <c r="J24" i="2"/>
  <c r="D25" i="2"/>
  <c r="E25" i="2"/>
  <c r="F25" i="2"/>
  <c r="I25" i="2"/>
  <c r="J25" i="2"/>
  <c r="D26" i="2"/>
  <c r="E26" i="2"/>
  <c r="F26" i="2"/>
  <c r="I26" i="2"/>
  <c r="J26" i="2"/>
  <c r="D27" i="2"/>
  <c r="E27" i="2"/>
  <c r="F27" i="2"/>
  <c r="I27" i="2"/>
  <c r="J27" i="2"/>
  <c r="D28" i="2"/>
  <c r="E28" i="2"/>
  <c r="F28" i="2"/>
  <c r="I28" i="2"/>
  <c r="J28" i="2"/>
  <c r="D29" i="2"/>
  <c r="E29" i="2"/>
  <c r="F29" i="2"/>
  <c r="I29" i="2"/>
  <c r="J29" i="2"/>
  <c r="D30" i="2"/>
  <c r="E30" i="2"/>
  <c r="F30" i="2"/>
  <c r="I30" i="2"/>
  <c r="J30" i="2"/>
  <c r="D31" i="2"/>
  <c r="E31" i="2"/>
  <c r="F31" i="2"/>
  <c r="I31" i="2"/>
  <c r="J31" i="2"/>
  <c r="D32" i="2"/>
  <c r="E32" i="2"/>
  <c r="F32" i="2"/>
  <c r="I32" i="2"/>
  <c r="J32" i="2"/>
  <c r="D33" i="2"/>
  <c r="E33" i="2"/>
  <c r="F33" i="2"/>
  <c r="I33" i="2"/>
  <c r="J33" i="2"/>
  <c r="D34" i="2"/>
  <c r="E34" i="2"/>
  <c r="F34" i="2"/>
  <c r="I34" i="2"/>
  <c r="J34" i="2"/>
  <c r="D35" i="2"/>
  <c r="E35" i="2"/>
  <c r="F35" i="2"/>
  <c r="I35" i="2"/>
  <c r="J35" i="2"/>
  <c r="D36" i="2"/>
  <c r="E36" i="2"/>
  <c r="F36" i="2"/>
  <c r="I36" i="2"/>
  <c r="J36" i="2"/>
  <c r="D37" i="2"/>
  <c r="E37" i="2"/>
  <c r="F37" i="2"/>
  <c r="I37" i="2"/>
  <c r="J37" i="2"/>
  <c r="D38" i="2"/>
  <c r="E38" i="2"/>
  <c r="F38" i="2"/>
  <c r="I38" i="2"/>
  <c r="J38" i="2"/>
  <c r="D39" i="2"/>
  <c r="E39" i="2"/>
  <c r="F39" i="2"/>
  <c r="I39" i="2"/>
  <c r="J39" i="2"/>
  <c r="D40" i="2"/>
  <c r="E40" i="2"/>
  <c r="F40" i="2"/>
  <c r="I40" i="2"/>
  <c r="J40" i="2"/>
  <c r="D41" i="2"/>
  <c r="E41" i="2"/>
  <c r="F41" i="2"/>
  <c r="I41" i="2"/>
  <c r="J41" i="2"/>
  <c r="D42" i="2"/>
  <c r="E42" i="2"/>
  <c r="F42" i="2"/>
  <c r="I42" i="2"/>
  <c r="J42" i="2"/>
  <c r="D43" i="2"/>
  <c r="E43" i="2"/>
  <c r="F43" i="2"/>
  <c r="I43" i="2"/>
  <c r="J43" i="2"/>
  <c r="D44" i="2"/>
  <c r="E44" i="2"/>
  <c r="F44" i="2"/>
  <c r="I44" i="2"/>
  <c r="J44" i="2"/>
  <c r="I45" i="2"/>
  <c r="J45" i="2"/>
  <c r="I46" i="2"/>
  <c r="J46" i="2"/>
  <c r="I47" i="2"/>
  <c r="J47" i="2"/>
  <c r="I48" i="2"/>
  <c r="J48" i="2"/>
  <c r="I49" i="2"/>
  <c r="J49" i="2"/>
  <c r="I50" i="2"/>
  <c r="J50" i="2"/>
  <c r="I51" i="2"/>
  <c r="J51" i="2"/>
  <c r="I52" i="2"/>
  <c r="J52" i="2"/>
  <c r="I53" i="2"/>
  <c r="J53" i="2"/>
  <c r="I54" i="2"/>
  <c r="J54" i="2"/>
  <c r="I55" i="2"/>
  <c r="J55" i="2"/>
  <c r="B56" i="2"/>
  <c r="I56" i="2"/>
  <c r="J56" i="2"/>
  <c r="F57" i="2"/>
  <c r="I57" i="2"/>
  <c r="J57" i="2"/>
  <c r="I58" i="2"/>
  <c r="J58" i="2"/>
  <c r="I59" i="2"/>
  <c r="J59" i="2"/>
  <c r="I60" i="2"/>
  <c r="J60" i="2"/>
  <c r="I61" i="2"/>
  <c r="J61" i="2"/>
  <c r="I62" i="2"/>
  <c r="J62" i="2"/>
  <c r="I63" i="2"/>
  <c r="J63" i="2"/>
  <c r="B72" i="1"/>
  <c r="B58" i="2"/>
  <c r="D10" i="2"/>
  <c r="F58" i="2"/>
  <c r="D8" i="2"/>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Arial"/>
            <family val="2"/>
          </rPr>
          <t xml:space="preserve">TAHAP PENGUASAAN 
TP1: Mengetahui perkara asas tentang kemahiran geografi yang dipelajari.
TP2:  Memahami perkara asas tentang  kemahiran geografi yang dipelajari.
TP3:  Menggunakan  kemahiran geografi yang dipelajari.
TP4:  Membuat analisis berdasarkan pengetahuan dan kemahiran geografi  yang dipelajari. 
TP5:  Membuat penilaian berdasarkan pengetahuan dan  kemahiran geografi yang dipelajari.
TP6:  Menghasilkan idea yang kreatif, inovatif dan boleh dicontohi berdasarkan pengetahuan dan kemahiran geografi yang dipelajari. </t>
        </r>
      </text>
    </comment>
    <comment ref="F11" authorId="0" shapeId="0">
      <text>
        <r>
          <rPr>
            <b/>
            <sz val="12"/>
            <color indexed="81"/>
            <rFont val="Tahoma"/>
            <family val="2"/>
          </rPr>
          <t xml:space="preserve">TAHAP PENGUASAAN 
TP1: Mengetahui perkara asas tentang pengetahuan geografi fizikal yang dipelajari serta bersikap positif terhadap alam sekitar.
TP2:  Memahami perkara asas tentang pengetahuan geografi fizikal yang dipelajari serta bersikap positif terhadap alam sekitar.
TP3:  Menggunakan  pengetahuan geografi fizikal yang dipelajari serta bersikap positif terhadap alam sekitar.
TP4:  Menganalisis  pengetahuan geografi fizikal yang dipelajari serta bersikap positif terhadap alam sekitar.
TP5:  Membuat penilaian tentang  pengetahuan geografi fizikal yang dipelajari serta bersikap positif terhadap alam sekitar.
TP6:  Menghasilkan idea yang kreatif, inovatif dan boleh dicontohi serta bersikap positif terhadap alam sekitar berdasarkan pengetahuan geografi fizikal yang dipelajari. </t>
        </r>
      </text>
    </comment>
    <comment ref="G11" authorId="0" shapeId="0">
      <text>
        <r>
          <rPr>
            <b/>
            <sz val="12"/>
            <color indexed="81"/>
            <rFont val="Tahoma"/>
            <family val="2"/>
          </rPr>
          <t xml:space="preserve">TAHAP PENGUASAAN 
TP1: Mengetahui perkara asas tentang pengetahuan geografi manusia yang dipelajari serta bersikap positif terhadap alam sekitar.
TP2:  Memahami perkara asas tentang pengetahuan geografi manusia yang dipelajari serta bersikap positif terhadap alam sekitar.
TP3:  Menggunakan  pengetahuan geografi manusia yang dipelajari serta bersikap positif terhadap alam sekitar.
TP4:  Menganalisis  pengetahuan geografi manusia yang dipelajari serta bersikap positif terhadap alam sekitar.
TP5:  Membuat penilaian tentang  pengetahuan geografi manusia yang dipelajari serta bersikap positif terhadap alam sekitar.
TP6:  Menghasilkan idea yang kreatif, inovatif dan boleh dicontohi serta bersikap positif terhadap alam sekitar berdasarkan   pengetahuan geografi manusia yang dipelajari. </t>
        </r>
      </text>
    </comment>
    <comment ref="H11" authorId="0" shapeId="0">
      <text>
        <r>
          <rPr>
            <b/>
            <sz val="12"/>
            <color indexed="81"/>
            <rFont val="Arial"/>
            <family val="2"/>
          </rPr>
          <t xml:space="preserve">TAHAP PENGUASAAN 
TP1: Mengetahui perkara asas tentang pengetahuan geografi kawasan yang dipelajari serta bersikap positif terhadap alam sekitar.
TP2:  Memahami perkara asas tentang pengetahuan geografi kawasan yang dipelajari serta bersikap positif terhadap alam sekitar.
TP3:  Menggunakan  pengetahuan geografi kawasan yang dipelajari serta bersikap positif terhadap alam sekitar.
TP4:  Menganalisis  pengetahuan geografi kawasan yang dipelajari serta bersikap positif terhadap alam sekitar.
TP5:  Membuat penilaian tentang  pengetahuan geografi kawasan yang dipelajari serta bersikap positif terhadap alam sekitar.
TP6:  Menghasilkan idea yang kreatif, inovatif dan boleh dicontohi serta bersikap positif terhadap alam sekitar berdasarkan   pengetahuan geografi kawasan yang dipelajari. </t>
        </r>
      </text>
    </comment>
    <comment ref="I11" authorId="0" shapeId="0">
      <text>
        <r>
          <rPr>
            <b/>
            <sz val="12"/>
            <color indexed="81"/>
            <rFont val="Arial"/>
            <family val="2"/>
          </rPr>
          <t>TAHAP PENGUASAAN 
TP1: Mengetahui perkara asas tentang isu dan pendidikan alam sekitar  yang dipelajari serta bersikap positif terhadap alam sekitar.
TP2:  Memahami perkara asas tentang isu dan pendidikan alam sekitar yang dipelajari serta bersikap positif terhadap alam sekitar.
TP3:  Menggunakan  pengetahuan isu dan pendidikan alam sekitar yang dipelajari serta bersikap positif terhadap alam sekitar.
TP4:  Menganalisis  pengetahuan isu dan pendidikan alam sekitar yang dipelajari serta bersikap positif terhadap alam sekitar.
TP5:  Membuat penilaian tentang  pengetahuan isu dan pendidikan alam sekitar yang dipelajari serta bersikap positif terhadap alam sekitar.
TP6:  Menghasilkan idea yang kreatif, inovatif dan boleh dicontohi serta bersikap positif terhadap alam sekitar berdasarkan   isu dan pendidikan alam sekitar yang dipelajari.</t>
        </r>
      </text>
    </comment>
    <comment ref="J11" authorId="0" shapeId="0">
      <text>
        <r>
          <rPr>
            <b/>
            <sz val="12"/>
            <color indexed="81"/>
            <rFont val="Arial"/>
            <family val="2"/>
          </rPr>
          <t>TAHAP PENGUASAAN
TP1: Menyediakan perancangan, proses awal dan laporan akhir yang tidak lengkap. 
TP2: Menyediakan perancangan, proses awal dan laporan akhir yang kurang lengkap. 
TP3: Menyediakan perancangan, proses awal dan laporan akhir yang lengkap dan tidak tersusun.
TP4: Menyediakan perancangan, proses awal dan laporan akhir yang lengkap dan tersusun.
TP5: Menyediakan perancangan, proses awal dan laporan akhir yang lengkap, tepat, tersusun dan realistik.
TP6: Menyediakan perancangan, proses awal dan laporan akhir yang lengkap, tepat, tersusun dan realistik serta menunjukkan keaslian serta boleh dicontohi.</t>
        </r>
        <r>
          <rPr>
            <sz val="12"/>
            <color indexed="81"/>
            <rFont val="Arial"/>
            <family val="2"/>
          </rPr>
          <t xml:space="preserve">
</t>
        </r>
      </text>
    </comment>
  </commentList>
</comments>
</file>

<file path=xl/sharedStrings.xml><?xml version="1.0" encoding="utf-8"?>
<sst xmlns="http://schemas.openxmlformats.org/spreadsheetml/2006/main" count="471" uniqueCount="179">
  <si>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</si>
  <si>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</si>
  <si>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</si>
  <si>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</si>
  <si>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</si>
  <si>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</si>
  <si>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</si>
  <si>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</si>
  <si>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</si>
  <si>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</si>
  <si>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</si>
  <si>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</si>
  <si>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</si>
  <si>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</si>
  <si>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</si>
  <si>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</si>
  <si>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</si>
  <si>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</si>
  <si>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</si>
  <si>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</si>
  <si>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</si>
  <si>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</si>
  <si>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</si>
  <si>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</si>
  <si>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</si>
  <si>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</si>
  <si>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</si>
  <si>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</si>
  <si>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</si>
  <si>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</si>
  <si>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</si>
  <si>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</si>
  <si>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</si>
  <si>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</si>
  <si>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</si>
  <si>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</si>
  <si>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</si>
  <si>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</si>
  <si>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</si>
  <si>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</si>
  <si>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</si>
  <si>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</si>
  <si>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</si>
  <si>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</si>
  <si>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</si>
  <si>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</si>
  <si>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</si>
  <si>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</si>
  <si>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</si>
  <si>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</si>
  <si>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</si>
  <si>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</si>
  <si>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</si>
  <si>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</si>
  <si>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</si>
  <si>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</si>
  <si>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</si>
  <si>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</si>
  <si>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</si>
  <si>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</si>
  <si>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</si>
  <si>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</si>
  <si>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</si>
  <si>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</si>
  <si>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</si>
  <si>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</si>
  <si>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</si>
  <si>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</si>
  <si>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</si>
  <si>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</si>
  <si>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</si>
  <si>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</si>
  <si>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</si>
  <si>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</si>
  <si>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</si>
  <si>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</si>
  <si>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</si>
  <si>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</si>
  <si>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</si>
  <si>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</si>
  <si>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</si>
  <si>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</si>
  <si>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</si>
  <si>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</si>
  <si>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</si>
  <si>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</si>
  <si>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</si>
  <si>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</si>
  <si>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</si>
  <si>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</si>
  <si>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</si>
  <si>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</si>
  <si>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</si>
  <si>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</si>
  <si>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</si>
  <si>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</si>
  <si>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</si>
  <si>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</si>
  <si>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</si>
  <si>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</si>
  <si>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</si>
  <si>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</si>
  <si>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</si>
  <si>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</si>
  <si>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</si>
  <si>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</si>
  <si>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</si>
  <si>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1 IBNU SINA</t>
  </si>
  <si>
    <t>PN. SALMIAH BT KAMARUDIN</t>
  </si>
  <si>
    <t>ULASAN TAMBAHAN (Jika ada) :</t>
  </si>
  <si>
    <t>TINGKATAN:</t>
  </si>
  <si>
    <t>Tingkatan</t>
  </si>
  <si>
    <t>Tingkatan:</t>
  </si>
  <si>
    <t>(GEOGRAFI)</t>
  </si>
  <si>
    <t>Pentaksiran Bilik Darjah (PBD) adalah sebahagian daripada komponen di 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 pasti perkembangan pembelajaran murid secara keseluruhan.</t>
  </si>
  <si>
    <t>2. Nama Guru dan Nama Tingkatan</t>
  </si>
  <si>
    <t>5. Jawatan Pentadbir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</si>
  <si>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dan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</si>
  <si>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PENENTUAN TAHAP PENGUASAAN</t>
  </si>
  <si>
    <r>
      <t>Templat pelaporan ini terdiri daripada lima</t>
    </r>
    <r>
      <rPr>
        <sz val="11"/>
        <color rgb="FFFF0000"/>
        <rFont val="Calibri"/>
        <family val="2"/>
      </rPr>
      <t xml:space="preserve"> </t>
    </r>
    <r>
      <rPr>
        <sz val="11"/>
        <color indexed="8"/>
        <rFont val="Calibri"/>
        <family val="2"/>
      </rPr>
      <t>lajur yang dibina berdasarkan konstruk bahagian (Kemahiran Geografi, Geografi Fizikal, Geografi Manusia, Geografi Kawasan serta Isu dan Pengurusan Alam Sekitar) dan satu lajur Kerja Lapangan.</t>
    </r>
  </si>
  <si>
    <t>Guru hendaklah memilih opsyen di sebelah kanan bahagian atas halaman Rekod Prestasi Murid untuk  membuat pelaporan di dalam templat ini.</t>
  </si>
  <si>
    <t>Pelaporan bagi Kemahiran Geografi, Geografi Fizikal dan Geografi Manusia akan dilakukan pada pertengahan tahun, manakala pelaporan bagi Geografi Kawasan serta Isu dan Pengurusan Alam Sekitar dan Kerja Lapangan pula dilakukan pada akhir tahun.</t>
  </si>
  <si>
    <r>
      <t xml:space="preserve">Tahap Penguasaan ditentukan berdasarkan konstruk bahagian (Kemahiran Geografi, Geografi Fizikal, Geografi Manusia, Geografi Kawasan serta Isu dan Pengurusan Alam Sekitar) dan Kerja Lapangan seperti di halaman </t>
    </r>
    <r>
      <rPr>
        <b/>
        <sz val="11"/>
        <color indexed="8"/>
        <rFont val="Calibri"/>
        <family val="2"/>
      </rPr>
      <t>Data Pernyataan Tahap Penguasaan.</t>
    </r>
  </si>
  <si>
    <t>Guru perlu mengajar kesemua Standard Kandungan dan Standard Pembelajaran yang ada di dalam setiap bahagian sebelum menentukan Tahap Penguasaan murid.</t>
  </si>
  <si>
    <t>Guru perlu membuat pertimbangan profesional untuk menentukan Tahap Penguasaan murid.</t>
  </si>
  <si>
    <t xml:space="preserve">SMK BUKIT EMAS </t>
  </si>
  <si>
    <t>KUALA TERENGGANU</t>
  </si>
  <si>
    <t>TERENGGANU</t>
  </si>
  <si>
    <t>PN. KHOO GUAT KIM</t>
  </si>
  <si>
    <t>GEOGRAFI</t>
  </si>
  <si>
    <t>KEMAHIRAN GEOGRAFI</t>
  </si>
  <si>
    <t>GEOGRAFI FIZIKAL</t>
  </si>
  <si>
    <t>GEOGRAFI MANUSIA</t>
  </si>
  <si>
    <t>GEOGRAFI KAWASAN</t>
  </si>
  <si>
    <t>ISU DAN PENDIDIKAN ALAM SEKITAR</t>
  </si>
  <si>
    <t>KERJA LAPANGAN</t>
  </si>
  <si>
    <t>Menggunakan  kemahiran geografi yang dipelajari.</t>
  </si>
  <si>
    <t xml:space="preserve">Membuat analisis berdasarkan pengetahuan dan kemahiran geografi  yang dipelajari. </t>
  </si>
  <si>
    <t>Membuat penilaian berdasarkan pengetahuan dan  kemahiran geografi yang dipelajari.</t>
  </si>
  <si>
    <t xml:space="preserve">Menghasilkan idea yang kreatif, inovatif dan boleh dicontohi berdasarkan pengetahuan dan kemahiran geografi yang dipelajari. </t>
  </si>
  <si>
    <t>Mengetahui perkara asas tentang pengetahuan geografi fizikal yang dipelajari serta bersikap positif terhadap alam sekitar.</t>
  </si>
  <si>
    <t>Memahami perkara asas tentang pengetahuan geografi fizikal yang dipelajari serta bersikap positif terhadap alam sekitar.</t>
  </si>
  <si>
    <t>Membuat penilaian tentang  pengetahuan geografi fizikal yang dipelajari serta bersikap positif terhadap alam sekitar.</t>
  </si>
  <si>
    <t>Mengetahui perkara asas tentang pengetahuan geografi manusia yang dipelajari serta bersikap positif terhadap alam sekitar.</t>
  </si>
  <si>
    <t>Memahami perkara asas tentang pengetahuan geografi manusia yang dipelajari serta bersikap positif terhadap alam sekitar.</t>
  </si>
  <si>
    <t xml:space="preserve">
Menggunakan  pengetahuan geografi manusia yang dipelajari serta bersikap positif terhadap alam sekitar.
</t>
  </si>
  <si>
    <t>Menganalisis  pengetahuan geografi manusia yang dipelajari serta bersikap positif terhadap alam sekitar.</t>
  </si>
  <si>
    <t>Membuat penilaian tentang  pengetahuan geografi manusia yang dipelajari serta bersikap positif terhadap alam sekitar.</t>
  </si>
  <si>
    <t>Mengetahui perkara asas tentang pengetahuan geografi kawasan yang dipelajari serta bersikap positif terhadap alam sekitar.</t>
  </si>
  <si>
    <t>Memahami perkara asas tentang pengetahuan geografi kawasan yang dipelajari serta bersikap positif terhadap alam sekitar.</t>
  </si>
  <si>
    <t>Menggunakan  pengetahuan geografi kawasan yang dipelajari serta bersikap positif terhadap alam sekitar.</t>
  </si>
  <si>
    <t>Menganalisis  pengetahuan geografi kawasan yang dipelajari serta bersikap positif terhadap alam sekitar.</t>
  </si>
  <si>
    <t>Membuat penilaian tentang  pengetahuan geografi kawasan yang dipelajari serta bersikap positif terhadap alam sekitar.</t>
  </si>
  <si>
    <t>Mengetahui perkara asas tentang isu dan pendidikan alam sekitar  yang dipelajari serta bersikap positif terhadap alam sekitar.</t>
  </si>
  <si>
    <t>Memahami perkara asas tentang isu dan pendidikan alam sekitar yang dipelajari serta bersikap positif terhadap alam sekitar.</t>
  </si>
  <si>
    <t>Menggunakan  pengetahuan isu dan pendidikan alam sekitar yang dipelajari serta bersikap positif terhadap alam sekitar.</t>
  </si>
  <si>
    <t>Menganalisis  pengetahuan isu dan pendidikan alam sekitar yang dipelajari serta bersikap positif terhadap alam sekitar.</t>
  </si>
  <si>
    <t>Membuat penilaian tentang  pengetahuan isu dan pendidikan alam sekitar yang dipelajari serta bersikap positif terhadap alam sekitar.</t>
  </si>
  <si>
    <t>Menghasilkan idea yang kreatif, inovatif dan boleh dicontohi serta bersikap positif terhadap alam sekitar berdasarkan isu dan pendidikan alam sekitar yang dipelajari.</t>
  </si>
  <si>
    <t xml:space="preserve">Menyediakan perancangan, proses awal dan laporan akhir yang tidak lengkap. </t>
  </si>
  <si>
    <t xml:space="preserve">Menyediakan perancangan, proses awal dan laporan akhir yang kurang lengkap. </t>
  </si>
  <si>
    <t>Menyediakan perancangan, proses awal dan laporan akhir yang lengkap dan tidak tersusun.</t>
  </si>
  <si>
    <t>Menyediakan perancangan, proses awal dan laporan akhir yang lengkap dan tersusun.</t>
  </si>
  <si>
    <t>Menyediakan perancangan, proses awal dan laporan akhir yang lengkap, tepat, tersusun dan realistik.</t>
  </si>
  <si>
    <t>Menyediakan perancangan, proses awal dan laporan akhir yang lengkap, tepat, tersusun dan realistik serta menunjukkan keaslian serta boleh dicontohi.</t>
  </si>
  <si>
    <t>Mengetahui perkara asas tentang pengetahuan dan kemahiran geografi yang dipelajari serta bersikap positif terhadap alam sekitar.</t>
  </si>
  <si>
    <t>Memahami perkara asas tentang pengetahuan dan kemahiran geografi yang dipelajari serta bersikap positif terhadap alam sekitar.</t>
  </si>
  <si>
    <t>Menggunakan  pengetahuan dan kemahiran geografi yang dipelajari pada suatu situasi serta bersikap positif terhadap alam sekitar.</t>
  </si>
  <si>
    <t>Menguasai pengetahuan dan kemahiran geografi yang dipelajari pada suatu situasi secara sistematik serta bersikap positif terhadap alam sekitar.</t>
  </si>
  <si>
    <t>Membuat penilaian tentang  pengetahuan dan kemahiran geografi yang dipelajari pada situasi baharu mengikut prosedur, sistematik, tekal dan bersikap positif terhadap alam sekitar.</t>
  </si>
  <si>
    <t>Menghasilkan idea yang kreatif, inovatif dan boleh dicontohi serta bersikap positif terhadap alam sekitar berdasarkan pengetahuan dan kemahiran geografi yang dipelajari  untuk digunakan pada situasi baharu.</t>
  </si>
  <si>
    <t>PENGETUA</t>
  </si>
  <si>
    <t>Mengetahui perkara asas tentang kemahiran geografi yang dipelajari.</t>
  </si>
  <si>
    <t>Memahami perkara asas tentang  kemahiran geografi yang dipelajari.</t>
  </si>
  <si>
    <t>Menggunakan  pengetahuan geografi fizikal yang dipelajari serta bersikap positif terhadap alam sekitar.</t>
  </si>
  <si>
    <t>Menganalisis  pengetahuan geografi fizikal yang dipelajari serta bersikap positif terhadap alam sekitar.</t>
  </si>
  <si>
    <t>Menghasilkan idea yang kreatif, inovatif dan boleh dicontohi serta bersikap positif terhadap alam sekitar berdasarkan pengetahuan geografi fizikal yang dipelajari.</t>
  </si>
  <si>
    <t>Menghasilkan idea yang kreatif, inovatif dan boleh dicontohi serta bersikap positif terhadap alam sekitar berdasarkan pengetahuan geografi manusia yang dipelajari.</t>
  </si>
  <si>
    <t>Menghasilkan idea yang kreatif, inovatif dan boleh dicontohi serta bersikap positif terhadap alam sekitar berdasarkan pengetahuan geografi kawasan yang dipelajari.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</si>
</sst>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Arial"/>
      <family val="2"/>
    </font>
    <font>
      <b/>
      <sz val="12"/>
      <color indexed="81"/>
      <name val="Tahoma"/>
      <family val="2"/>
    </font>
    <font>
      <sz val="12"/>
      <color indexed="81"/>
      <name val="Arial"/>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4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34" fillId="13" borderId="0" xfId="0" applyFont="1" applyFill="1" applyAlignment="1">
      <alignment horizontal="right" vertical="center"/>
    </xf>
    <xf numFmtId="0" fontId="8" fillId="10" borderId="12" xfId="0" applyFont="1" applyFill="1" applyBorder="1" applyAlignment="1">
      <alignment horizontal="center" vertical="center"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30</c:v>
                </c:pt>
                <c:pt idx="4">
                  <c:v>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466725</xdr:colOff>
          <xdr:row>5</xdr:row>
          <xdr:rowOff>19050</xdr:rowOff>
        </xdr:from>
        <xdr:to>
          <xdr:col>7</xdr:col>
          <xdr:colOff>800100</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6</xdr:row>
          <xdr:rowOff>19050</xdr:rowOff>
        </xdr:from>
        <xdr:to>
          <xdr:col>7</xdr:col>
          <xdr:colOff>790575</xdr:colOff>
          <xdr:row>7</xdr:row>
          <xdr:rowOff>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I55" sqref="I55"/>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61</v>
      </c>
      <c r="B1" s="155"/>
      <c r="C1" s="155"/>
      <c r="D1" s="155"/>
      <c r="E1" s="155"/>
      <c r="F1" s="155"/>
      <c r="G1" s="155"/>
      <c r="H1" s="155"/>
      <c r="I1" s="155"/>
      <c r="J1" s="155"/>
      <c r="K1" s="155"/>
    </row>
    <row r="2" spans="1:12" ht="21">
      <c r="A2" s="153" t="s">
        <v>46</v>
      </c>
      <c r="B2" s="154"/>
      <c r="C2" s="154"/>
      <c r="D2" s="154"/>
      <c r="E2" s="154"/>
      <c r="F2" s="154"/>
      <c r="G2" s="154"/>
      <c r="H2" s="154"/>
      <c r="I2" s="154"/>
      <c r="J2" s="154"/>
      <c r="K2" s="198" t="s">
        <v>113</v>
      </c>
    </row>
    <row r="4" spans="1:12">
      <c r="A4" s="151" t="s">
        <v>47</v>
      </c>
    </row>
    <row r="5" spans="1:12" ht="15" customHeight="1">
      <c r="A5" s="200" t="s">
        <v>114</v>
      </c>
      <c r="B5" s="200"/>
      <c r="C5" s="200"/>
      <c r="D5" s="200"/>
      <c r="E5" s="200"/>
      <c r="F5" s="200"/>
      <c r="G5" s="200"/>
      <c r="H5" s="200"/>
      <c r="I5" s="200"/>
      <c r="J5" s="200"/>
      <c r="K5" s="200"/>
    </row>
    <row r="6" spans="1:12">
      <c r="A6" s="200"/>
      <c r="B6" s="200"/>
      <c r="C6" s="200"/>
      <c r="D6" s="200"/>
      <c r="E6" s="200"/>
      <c r="F6" s="200"/>
      <c r="G6" s="200"/>
      <c r="H6" s="200"/>
      <c r="I6" s="200"/>
      <c r="J6" s="200"/>
      <c r="K6" s="200"/>
    </row>
    <row r="7" spans="1:12">
      <c r="A7" s="200"/>
      <c r="B7" s="200"/>
      <c r="C7" s="200"/>
      <c r="D7" s="200"/>
      <c r="E7" s="200"/>
      <c r="F7" s="200"/>
      <c r="G7" s="200"/>
      <c r="H7" s="200"/>
      <c r="I7" s="200"/>
      <c r="J7" s="200"/>
      <c r="K7" s="200"/>
    </row>
    <row r="8" spans="1:12">
      <c r="A8" s="200"/>
      <c r="B8" s="200"/>
      <c r="C8" s="200"/>
      <c r="D8" s="200"/>
      <c r="E8" s="200"/>
      <c r="F8" s="200"/>
      <c r="G8" s="200"/>
      <c r="H8" s="200"/>
      <c r="I8" s="200"/>
      <c r="J8" s="200"/>
      <c r="K8" s="200"/>
    </row>
    <row r="9" spans="1:12">
      <c r="A9" s="200"/>
      <c r="B9" s="200"/>
      <c r="C9" s="200"/>
      <c r="D9" s="200"/>
      <c r="E9" s="200"/>
      <c r="F9" s="200"/>
      <c r="G9" s="200"/>
      <c r="H9" s="200"/>
      <c r="I9" s="200"/>
      <c r="J9" s="200"/>
      <c r="K9" s="200"/>
    </row>
    <row r="10" spans="1:12">
      <c r="B10" s="157"/>
      <c r="C10" s="157"/>
      <c r="D10" s="158"/>
      <c r="E10" s="158"/>
      <c r="F10" s="158"/>
      <c r="G10" s="158"/>
      <c r="H10" s="158"/>
      <c r="I10" s="158"/>
      <c r="J10" s="158"/>
      <c r="K10" s="158"/>
    </row>
    <row r="11" spans="1:12">
      <c r="A11" s="161" t="s">
        <v>55</v>
      </c>
      <c r="B11" s="162" t="s">
        <v>48</v>
      </c>
      <c r="C11" s="160"/>
      <c r="D11" s="160"/>
      <c r="E11" s="160"/>
      <c r="F11" s="160"/>
      <c r="G11" s="160"/>
      <c r="H11" s="160"/>
      <c r="I11" s="160"/>
      <c r="J11" s="160"/>
      <c r="K11" s="160"/>
      <c r="L11" s="158"/>
    </row>
    <row r="12" spans="1:12">
      <c r="B12" s="150" t="s">
        <v>49</v>
      </c>
    </row>
    <row r="13" spans="1:12">
      <c r="B13" s="150" t="s">
        <v>50</v>
      </c>
    </row>
    <row r="14" spans="1:12">
      <c r="B14" s="150" t="s">
        <v>51</v>
      </c>
    </row>
    <row r="15" spans="1:12">
      <c r="B15" s="150" t="s">
        <v>52</v>
      </c>
    </row>
    <row r="16" spans="1:12">
      <c r="B16" s="150" t="s">
        <v>53</v>
      </c>
    </row>
    <row r="17" spans="1:13">
      <c r="B17" s="150" t="s">
        <v>54</v>
      </c>
    </row>
    <row r="19" spans="1:13">
      <c r="A19" s="161" t="s">
        <v>56</v>
      </c>
      <c r="B19" s="159" t="s">
        <v>57</v>
      </c>
      <c r="C19" s="152"/>
      <c r="D19" s="152"/>
      <c r="E19" s="152"/>
      <c r="F19" s="152"/>
      <c r="G19" s="152"/>
      <c r="H19" s="152"/>
      <c r="I19" s="152"/>
      <c r="J19" s="152"/>
      <c r="K19" s="152"/>
    </row>
    <row r="20" spans="1:13">
      <c r="B20" s="150" t="s">
        <v>75</v>
      </c>
    </row>
    <row r="21" spans="1:13">
      <c r="B21" s="150" t="s">
        <v>58</v>
      </c>
    </row>
    <row r="22" spans="1:13">
      <c r="B22" s="150" t="s">
        <v>59</v>
      </c>
    </row>
    <row r="23" spans="1:13">
      <c r="B23" s="150" t="s">
        <v>115</v>
      </c>
    </row>
    <row r="24" spans="1:13">
      <c r="B24" s="150" t="s">
        <v>65</v>
      </c>
    </row>
    <row r="25" spans="1:13">
      <c r="B25" s="150" t="s">
        <v>62</v>
      </c>
    </row>
    <row r="26" spans="1:13">
      <c r="B26" s="150" t="s">
        <v>116</v>
      </c>
    </row>
    <row r="28" spans="1:13">
      <c r="A28" s="161" t="s">
        <v>63</v>
      </c>
      <c r="B28" s="159" t="s">
        <v>23</v>
      </c>
      <c r="C28" s="152"/>
      <c r="D28" s="152"/>
      <c r="E28" s="152"/>
      <c r="F28" s="152"/>
      <c r="G28" s="152"/>
      <c r="H28" s="152"/>
      <c r="I28" s="152"/>
      <c r="J28" s="152"/>
      <c r="K28" s="152"/>
    </row>
    <row r="29" spans="1:13" ht="15" customHeight="1">
      <c r="B29" s="200" t="s">
        <v>117</v>
      </c>
      <c r="C29" s="200"/>
      <c r="D29" s="200"/>
      <c r="E29" s="200"/>
      <c r="F29" s="200"/>
      <c r="G29" s="200"/>
      <c r="H29" s="200"/>
      <c r="I29" s="200"/>
      <c r="J29" s="200"/>
      <c r="K29" s="200"/>
      <c r="M29" s="150"/>
    </row>
    <row r="30" spans="1:13">
      <c r="B30" s="200"/>
      <c r="C30" s="200"/>
      <c r="D30" s="200"/>
      <c r="E30" s="200"/>
      <c r="F30" s="200"/>
      <c r="G30" s="200"/>
      <c r="H30" s="200"/>
      <c r="I30" s="200"/>
      <c r="J30" s="200"/>
      <c r="K30" s="200"/>
      <c r="M30" s="150"/>
    </row>
    <row r="31" spans="1:13">
      <c r="B31" s="200"/>
      <c r="C31" s="200"/>
      <c r="D31" s="200"/>
      <c r="E31" s="200"/>
      <c r="F31" s="200"/>
      <c r="G31" s="200"/>
      <c r="H31" s="200"/>
      <c r="I31" s="200"/>
      <c r="J31" s="200"/>
      <c r="K31" s="200"/>
      <c r="M31" s="150"/>
    </row>
    <row r="32" spans="1:13">
      <c r="B32" s="200"/>
      <c r="C32" s="200"/>
      <c r="D32" s="200"/>
      <c r="E32" s="200"/>
      <c r="F32" s="200"/>
      <c r="G32" s="200"/>
      <c r="H32" s="200"/>
      <c r="I32" s="200"/>
      <c r="J32" s="200"/>
      <c r="K32" s="200"/>
      <c r="M32" s="150"/>
    </row>
    <row r="33" spans="1:22">
      <c r="B33" s="200"/>
      <c r="C33" s="200"/>
      <c r="D33" s="200"/>
      <c r="E33" s="200"/>
      <c r="F33" s="200"/>
      <c r="G33" s="200"/>
      <c r="H33" s="200"/>
      <c r="I33" s="200"/>
      <c r="J33" s="200"/>
      <c r="K33" s="200"/>
    </row>
    <row r="34" spans="1:22">
      <c r="B34" s="200"/>
      <c r="C34" s="200"/>
      <c r="D34" s="200"/>
      <c r="E34" s="200"/>
      <c r="F34" s="200"/>
      <c r="G34" s="200"/>
      <c r="H34" s="200"/>
      <c r="I34" s="200"/>
      <c r="J34" s="200"/>
      <c r="K34" s="200"/>
    </row>
    <row r="35" spans="1:22">
      <c r="L35" s="181"/>
      <c r="M35" s="181"/>
      <c r="N35" s="181"/>
      <c r="O35" s="181"/>
      <c r="P35" s="181"/>
      <c r="Q35" s="181"/>
      <c r="R35" s="181"/>
      <c r="S35" s="181"/>
      <c r="T35" s="181"/>
      <c r="U35" s="181"/>
      <c r="V35" s="181"/>
    </row>
    <row r="36" spans="1:22">
      <c r="A36" s="161" t="s">
        <v>64</v>
      </c>
      <c r="B36" s="159" t="s">
        <v>118</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0" t="s">
        <v>74</v>
      </c>
      <c r="C37" s="200"/>
      <c r="D37" s="200"/>
      <c r="E37" s="200"/>
      <c r="F37" s="200"/>
      <c r="G37" s="200"/>
      <c r="H37" s="200"/>
      <c r="I37" s="200"/>
      <c r="J37" s="200"/>
      <c r="K37" s="200"/>
      <c r="L37" s="184"/>
      <c r="M37" s="201"/>
      <c r="N37" s="201"/>
      <c r="O37" s="201"/>
      <c r="P37" s="201"/>
      <c r="Q37" s="201"/>
      <c r="R37" s="201"/>
      <c r="S37" s="201"/>
      <c r="T37" s="201"/>
      <c r="U37" s="201"/>
      <c r="V37" s="201"/>
    </row>
    <row r="38" spans="1:22" ht="15" customHeight="1">
      <c r="A38" s="196"/>
      <c r="B38" s="200"/>
      <c r="C38" s="200"/>
      <c r="D38" s="200"/>
      <c r="E38" s="200"/>
      <c r="F38" s="200"/>
      <c r="G38" s="200"/>
      <c r="H38" s="200"/>
      <c r="I38" s="200"/>
      <c r="J38" s="200"/>
      <c r="K38" s="200"/>
      <c r="L38" s="184"/>
      <c r="M38" s="201"/>
      <c r="N38" s="201"/>
      <c r="O38" s="201"/>
      <c r="P38" s="201"/>
      <c r="Q38" s="201"/>
      <c r="R38" s="201"/>
      <c r="S38" s="201"/>
      <c r="T38" s="201"/>
      <c r="U38" s="201"/>
      <c r="V38" s="201"/>
    </row>
    <row r="39" spans="1:22" ht="13.5" customHeight="1">
      <c r="A39" s="196"/>
      <c r="B39" s="200"/>
      <c r="C39" s="200"/>
      <c r="D39" s="200"/>
      <c r="E39" s="200"/>
      <c r="F39" s="200"/>
      <c r="G39" s="200"/>
      <c r="H39" s="200"/>
      <c r="I39" s="200"/>
      <c r="J39" s="200"/>
      <c r="K39" s="200"/>
      <c r="L39" s="184"/>
      <c r="M39" s="201"/>
      <c r="N39" s="201"/>
      <c r="O39" s="201"/>
      <c r="P39" s="201"/>
      <c r="Q39" s="201"/>
      <c r="R39" s="201"/>
      <c r="S39" s="201"/>
      <c r="T39" s="201"/>
      <c r="U39" s="201"/>
      <c r="V39" s="201"/>
    </row>
    <row r="40" spans="1:22">
      <c r="A40" s="196"/>
      <c r="B40" s="200"/>
      <c r="C40" s="200"/>
      <c r="D40" s="200"/>
      <c r="E40" s="200"/>
      <c r="F40" s="200"/>
      <c r="G40" s="200"/>
      <c r="H40" s="200"/>
      <c r="I40" s="200"/>
      <c r="J40" s="200"/>
      <c r="K40" s="200"/>
      <c r="L40" s="184"/>
      <c r="M40" s="201"/>
      <c r="N40" s="201"/>
      <c r="O40" s="201"/>
      <c r="P40" s="201"/>
      <c r="Q40" s="201"/>
      <c r="R40" s="201"/>
      <c r="S40" s="201"/>
      <c r="T40" s="201"/>
      <c r="U40" s="201"/>
      <c r="V40" s="201"/>
    </row>
    <row r="41" spans="1:22" ht="15" customHeight="1">
      <c r="A41" s="196">
        <v>2</v>
      </c>
      <c r="B41" s="200" t="s">
        <v>119</v>
      </c>
      <c r="C41" s="200"/>
      <c r="D41" s="200"/>
      <c r="E41" s="200"/>
      <c r="F41" s="200"/>
      <c r="G41" s="200"/>
      <c r="H41" s="200"/>
      <c r="I41" s="200"/>
      <c r="J41" s="200"/>
      <c r="K41" s="200"/>
      <c r="L41" s="184"/>
      <c r="M41" s="201"/>
      <c r="N41" s="201"/>
      <c r="O41" s="201"/>
      <c r="P41" s="201"/>
      <c r="Q41" s="201"/>
      <c r="R41" s="201"/>
      <c r="S41" s="201"/>
      <c r="T41" s="201"/>
      <c r="U41" s="201"/>
      <c r="V41" s="201"/>
    </row>
    <row r="42" spans="1:22" ht="15" customHeight="1">
      <c r="A42" s="196"/>
      <c r="B42" s="200"/>
      <c r="C42" s="200"/>
      <c r="D42" s="200"/>
      <c r="E42" s="200"/>
      <c r="F42" s="200"/>
      <c r="G42" s="200"/>
      <c r="H42" s="200"/>
      <c r="I42" s="200"/>
      <c r="J42" s="200"/>
      <c r="K42" s="200"/>
      <c r="L42" s="184"/>
      <c r="M42" s="201"/>
      <c r="N42" s="201"/>
      <c r="O42" s="201"/>
      <c r="P42" s="201"/>
      <c r="Q42" s="201"/>
      <c r="R42" s="201"/>
      <c r="S42" s="201"/>
      <c r="T42" s="201"/>
      <c r="U42" s="201"/>
      <c r="V42" s="201"/>
    </row>
    <row r="43" spans="1:22" ht="15" customHeight="1">
      <c r="A43" s="196">
        <v>3</v>
      </c>
      <c r="B43" s="200" t="s">
        <v>120</v>
      </c>
      <c r="C43" s="200"/>
      <c r="D43" s="200"/>
      <c r="E43" s="200"/>
      <c r="F43" s="200"/>
      <c r="G43" s="200"/>
      <c r="H43" s="200"/>
      <c r="I43" s="200"/>
      <c r="J43" s="200"/>
      <c r="K43" s="200"/>
      <c r="L43" s="184"/>
      <c r="M43" s="201"/>
      <c r="N43" s="201"/>
      <c r="O43" s="201"/>
      <c r="P43" s="201"/>
      <c r="Q43" s="201"/>
      <c r="R43" s="201"/>
      <c r="S43" s="201"/>
      <c r="T43" s="201"/>
      <c r="U43" s="201"/>
      <c r="V43" s="201"/>
    </row>
    <row r="44" spans="1:22" ht="15" customHeight="1">
      <c r="A44" s="196"/>
      <c r="B44" s="200"/>
      <c r="C44" s="200"/>
      <c r="D44" s="200"/>
      <c r="E44" s="200"/>
      <c r="F44" s="200"/>
      <c r="G44" s="200"/>
      <c r="H44" s="200"/>
      <c r="I44" s="200"/>
      <c r="J44" s="200"/>
      <c r="K44" s="200"/>
      <c r="L44" s="184"/>
      <c r="M44" s="201"/>
      <c r="N44" s="201"/>
      <c r="O44" s="201"/>
      <c r="P44" s="201"/>
      <c r="Q44" s="201"/>
      <c r="R44" s="201"/>
      <c r="S44" s="201"/>
      <c r="T44" s="201"/>
      <c r="U44" s="201"/>
      <c r="V44" s="201"/>
    </row>
    <row r="45" spans="1:22" ht="15" customHeight="1">
      <c r="A45" s="196">
        <v>4</v>
      </c>
      <c r="B45" s="200" t="s">
        <v>121</v>
      </c>
      <c r="C45" s="202"/>
      <c r="D45" s="202"/>
      <c r="E45" s="202"/>
      <c r="F45" s="202"/>
      <c r="G45" s="202"/>
      <c r="H45" s="202"/>
      <c r="I45" s="202"/>
      <c r="J45" s="202"/>
      <c r="K45" s="202"/>
      <c r="L45" s="184"/>
      <c r="M45" s="185"/>
      <c r="N45" s="186"/>
      <c r="O45" s="186"/>
      <c r="P45" s="186"/>
      <c r="Q45" s="186"/>
      <c r="R45" s="186"/>
      <c r="S45" s="186"/>
      <c r="T45" s="186"/>
      <c r="U45" s="186"/>
      <c r="V45" s="186"/>
    </row>
    <row r="46" spans="1:22" ht="15" customHeight="1">
      <c r="A46" s="196"/>
      <c r="B46" s="202"/>
      <c r="C46" s="202"/>
      <c r="D46" s="202"/>
      <c r="E46" s="202"/>
      <c r="F46" s="202"/>
      <c r="G46" s="202"/>
      <c r="H46" s="202"/>
      <c r="I46" s="202"/>
      <c r="J46" s="202"/>
      <c r="K46" s="202"/>
      <c r="L46" s="184"/>
      <c r="M46" s="186"/>
      <c r="N46" s="186"/>
      <c r="O46" s="186"/>
      <c r="P46" s="186"/>
      <c r="Q46" s="186"/>
      <c r="R46" s="186"/>
      <c r="S46" s="186"/>
      <c r="T46" s="186"/>
      <c r="U46" s="186"/>
      <c r="V46" s="186"/>
    </row>
    <row r="47" spans="1:22" ht="15" customHeight="1">
      <c r="A47" s="196"/>
      <c r="B47" s="202"/>
      <c r="C47" s="202"/>
      <c r="D47" s="202"/>
      <c r="E47" s="202"/>
      <c r="F47" s="202"/>
      <c r="G47" s="202"/>
      <c r="H47" s="202"/>
      <c r="I47" s="202"/>
      <c r="J47" s="202"/>
      <c r="K47" s="202"/>
      <c r="L47" s="184"/>
      <c r="M47" s="186"/>
      <c r="N47" s="186"/>
      <c r="O47" s="186"/>
      <c r="P47" s="186"/>
      <c r="Q47" s="186"/>
      <c r="R47" s="186"/>
      <c r="S47" s="186"/>
      <c r="T47" s="186"/>
      <c r="U47" s="186"/>
      <c r="V47" s="186"/>
    </row>
    <row r="48" spans="1:22">
      <c r="A48" s="196">
        <v>5</v>
      </c>
      <c r="B48" s="200" t="s">
        <v>122</v>
      </c>
      <c r="C48" s="200"/>
      <c r="D48" s="200"/>
      <c r="E48" s="200"/>
      <c r="F48" s="200"/>
      <c r="G48" s="200"/>
      <c r="H48" s="200"/>
      <c r="I48" s="200"/>
      <c r="J48" s="200"/>
      <c r="K48" s="200"/>
      <c r="L48" s="184"/>
      <c r="M48" s="201"/>
      <c r="N48" s="201"/>
      <c r="O48" s="201"/>
      <c r="P48" s="201"/>
      <c r="Q48" s="201"/>
      <c r="R48" s="201"/>
      <c r="S48" s="201"/>
      <c r="T48" s="201"/>
      <c r="U48" s="201"/>
      <c r="V48" s="201"/>
    </row>
    <row r="49" spans="1:22" ht="15" customHeight="1">
      <c r="A49" s="196"/>
      <c r="B49" s="200"/>
      <c r="C49" s="200"/>
      <c r="D49" s="200"/>
      <c r="E49" s="200"/>
      <c r="F49" s="200"/>
      <c r="G49" s="200"/>
      <c r="H49" s="200"/>
      <c r="I49" s="200"/>
      <c r="J49" s="200"/>
      <c r="K49" s="200"/>
      <c r="L49" s="184"/>
      <c r="M49" s="201"/>
      <c r="N49" s="201"/>
      <c r="O49" s="201"/>
      <c r="P49" s="201"/>
      <c r="Q49" s="201"/>
      <c r="R49" s="201"/>
      <c r="S49" s="201"/>
      <c r="T49" s="201"/>
      <c r="U49" s="201"/>
      <c r="V49" s="201"/>
    </row>
    <row r="50" spans="1:22" ht="15" customHeight="1">
      <c r="A50">
        <v>6</v>
      </c>
      <c r="B50" s="200" t="s">
        <v>123</v>
      </c>
      <c r="C50" s="200"/>
      <c r="D50" s="200"/>
      <c r="E50" s="200"/>
      <c r="F50" s="200"/>
      <c r="G50" s="200"/>
      <c r="H50" s="200"/>
      <c r="I50" s="200"/>
      <c r="J50" s="200"/>
      <c r="K50" s="200"/>
      <c r="L50" s="181"/>
      <c r="M50" s="201"/>
      <c r="N50" s="201"/>
      <c r="O50" s="201"/>
      <c r="P50" s="201"/>
      <c r="Q50" s="201"/>
      <c r="R50" s="201"/>
      <c r="S50" s="201"/>
      <c r="T50" s="201"/>
      <c r="U50" s="201"/>
      <c r="V50" s="201"/>
    </row>
    <row r="51" spans="1:22" ht="15" customHeight="1">
      <c r="B51" s="200"/>
      <c r="C51" s="200"/>
      <c r="D51" s="200"/>
      <c r="E51" s="200"/>
      <c r="F51" s="200"/>
      <c r="G51" s="200"/>
      <c r="H51" s="200"/>
      <c r="I51" s="200"/>
      <c r="J51" s="200"/>
      <c r="K51" s="200"/>
      <c r="L51" s="181"/>
      <c r="M51" s="201"/>
      <c r="N51" s="201"/>
      <c r="O51" s="201"/>
      <c r="P51" s="201"/>
      <c r="Q51" s="201"/>
      <c r="R51" s="201"/>
      <c r="S51" s="201"/>
      <c r="T51" s="201"/>
      <c r="U51" s="201"/>
      <c r="V51" s="201"/>
    </row>
    <row r="52" spans="1:22" ht="15" customHeight="1">
      <c r="A52">
        <v>7</v>
      </c>
      <c r="B52" s="200" t="s">
        <v>124</v>
      </c>
      <c r="C52" s="200"/>
      <c r="D52" s="200"/>
      <c r="E52" s="200"/>
      <c r="F52" s="200"/>
      <c r="G52" s="200"/>
      <c r="H52" s="200"/>
      <c r="I52" s="200"/>
      <c r="J52" s="200"/>
      <c r="K52" s="200"/>
      <c r="L52" s="181"/>
      <c r="M52" s="201"/>
      <c r="N52" s="201"/>
      <c r="O52" s="201"/>
      <c r="P52" s="201"/>
      <c r="Q52" s="201"/>
      <c r="R52" s="201"/>
      <c r="S52" s="201"/>
      <c r="T52" s="201"/>
      <c r="U52" s="201"/>
      <c r="V52" s="201"/>
    </row>
    <row r="53" spans="1:22">
      <c r="B53" s="200"/>
      <c r="C53" s="200"/>
      <c r="D53" s="200"/>
      <c r="E53" s="200"/>
      <c r="F53" s="200"/>
      <c r="G53" s="200"/>
      <c r="H53" s="200"/>
      <c r="I53" s="200"/>
      <c r="J53" s="200"/>
      <c r="K53" s="200"/>
      <c r="L53" s="181"/>
      <c r="M53" s="201"/>
      <c r="N53" s="201"/>
      <c r="O53" s="201"/>
      <c r="P53" s="201"/>
      <c r="Q53" s="201"/>
      <c r="R53" s="201"/>
      <c r="S53" s="201"/>
      <c r="T53" s="201"/>
      <c r="U53" s="201"/>
      <c r="V53" s="201"/>
    </row>
    <row r="54" spans="1:22">
      <c r="B54" s="180"/>
      <c r="C54" s="180"/>
      <c r="D54" s="180"/>
      <c r="E54" s="180"/>
      <c r="F54" s="180"/>
      <c r="G54" s="180"/>
      <c r="H54" s="180"/>
      <c r="I54" s="180"/>
      <c r="J54" s="180"/>
      <c r="K54" s="180"/>
    </row>
  </sheetData>
  <sheetProtection algorithmName="SHA-512" hashValue="WGHqMwO5rGpJ3IcptzJ19guGlffTZvduWQuRmDQSAftVpavGDFFdzO+BPrPBqQnHCr6W04crj0fH3jh6fvgptA==" saltValue="W2GVjatbroYK73fAjind/g==" spinCount="100000" sheet="1" objects="1" scenarios="1"/>
  <mergeCells count="15">
    <mergeCell ref="B52:K53"/>
    <mergeCell ref="M52:V53"/>
    <mergeCell ref="M43:V44"/>
    <mergeCell ref="A5:K9"/>
    <mergeCell ref="B29:K34"/>
    <mergeCell ref="B37:K40"/>
    <mergeCell ref="M48:V49"/>
    <mergeCell ref="M50:V51"/>
    <mergeCell ref="M37:V40"/>
    <mergeCell ref="M41:V42"/>
    <mergeCell ref="B41:K42"/>
    <mergeCell ref="B43:K44"/>
    <mergeCell ref="B45:K47"/>
    <mergeCell ref="B48:K49"/>
    <mergeCell ref="B50:K51"/>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D25" sqref="AD25"/>
    </sheetView>
  </sheetViews>
  <sheetFormatPr defaultRowHeight="15.75" zeroHeight="1"/>
  <cols>
    <col min="1" max="1" width="5" style="97" customWidth="1"/>
    <col min="2" max="2" width="35.85546875" style="97" customWidth="1"/>
    <col min="3" max="3" width="14.85546875" style="97" customWidth="1"/>
    <col min="4" max="4" width="9.140625" style="98" customWidth="1"/>
    <col min="5" max="10" width="12.5703125" style="97"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125</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126</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127</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60</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67</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128</v>
      </c>
      <c r="E6" s="104"/>
      <c r="F6" s="104"/>
      <c r="G6" s="104"/>
      <c r="H6" s="104"/>
      <c r="I6" s="179" t="s">
        <v>68</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129</v>
      </c>
      <c r="B7" s="108"/>
      <c r="C7" s="107" t="s">
        <v>110</v>
      </c>
      <c r="D7" s="145" t="s">
        <v>107</v>
      </c>
      <c r="E7" s="104"/>
      <c r="F7" s="104"/>
      <c r="G7" s="104"/>
      <c r="H7" s="104"/>
      <c r="I7" s="179" t="s">
        <v>66</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1" t="s">
        <v>6</v>
      </c>
      <c r="B9" s="211" t="s">
        <v>7</v>
      </c>
      <c r="C9" s="212" t="s">
        <v>8</v>
      </c>
      <c r="D9" s="213" t="s">
        <v>9</v>
      </c>
      <c r="E9" s="205" t="s">
        <v>106</v>
      </c>
      <c r="F9" s="206"/>
      <c r="G9" s="206"/>
      <c r="H9" s="206"/>
      <c r="I9" s="206"/>
      <c r="J9" s="207"/>
      <c r="K9" s="195"/>
      <c r="L9" s="195"/>
      <c r="M9" s="195"/>
      <c r="N9" s="195"/>
      <c r="O9" s="172"/>
      <c r="P9" s="172"/>
      <c r="Q9" s="116"/>
      <c r="R9" s="116"/>
      <c r="S9" s="116"/>
      <c r="T9" s="116"/>
      <c r="U9" s="116"/>
      <c r="V9" s="116"/>
      <c r="W9" s="116"/>
      <c r="X9" s="116"/>
      <c r="Y9" s="116"/>
      <c r="Z9" s="116"/>
      <c r="AA9" s="116"/>
      <c r="AB9" s="116"/>
      <c r="AC9" s="116"/>
      <c r="AD9" s="216" t="s">
        <v>10</v>
      </c>
    </row>
    <row r="10" spans="1:35" s="96" customFormat="1" ht="15.75" customHeight="1">
      <c r="A10" s="211"/>
      <c r="B10" s="211"/>
      <c r="C10" s="212"/>
      <c r="D10" s="214"/>
      <c r="E10" s="208"/>
      <c r="F10" s="209"/>
      <c r="G10" s="209"/>
      <c r="H10" s="209"/>
      <c r="I10" s="209"/>
      <c r="J10" s="210"/>
      <c r="K10" s="195"/>
      <c r="L10" s="195"/>
      <c r="M10" s="195"/>
      <c r="N10" s="195"/>
      <c r="O10" s="173"/>
      <c r="P10" s="173"/>
      <c r="Q10" s="117"/>
      <c r="R10" s="117"/>
      <c r="S10" s="117"/>
      <c r="T10" s="117"/>
      <c r="U10" s="117"/>
      <c r="V10" s="117"/>
      <c r="W10" s="117"/>
      <c r="X10" s="117"/>
      <c r="Y10" s="117"/>
      <c r="Z10" s="117"/>
      <c r="AA10" s="117"/>
      <c r="AB10" s="120"/>
      <c r="AC10" s="120"/>
      <c r="AD10" s="217"/>
    </row>
    <row r="11" spans="1:35" ht="63">
      <c r="A11" s="211"/>
      <c r="B11" s="211"/>
      <c r="C11" s="212"/>
      <c r="D11" s="215"/>
      <c r="E11" s="199" t="s">
        <v>130</v>
      </c>
      <c r="F11" s="199" t="s">
        <v>131</v>
      </c>
      <c r="G11" s="199" t="s">
        <v>132</v>
      </c>
      <c r="H11" s="199" t="s">
        <v>133</v>
      </c>
      <c r="I11" s="199" t="s">
        <v>134</v>
      </c>
      <c r="J11" s="199" t="s">
        <v>135</v>
      </c>
      <c r="K11" s="190"/>
      <c r="L11" s="190"/>
      <c r="M11" s="190"/>
      <c r="N11" s="190"/>
      <c r="O11" s="112"/>
      <c r="P11" s="112"/>
      <c r="Q11" s="112"/>
      <c r="R11" s="112"/>
      <c r="S11" s="112"/>
      <c r="T11" s="112"/>
      <c r="U11" s="112"/>
      <c r="V11" s="112"/>
      <c r="W11" s="112"/>
      <c r="X11" s="112"/>
      <c r="Y11" s="112"/>
      <c r="Z11" s="112"/>
      <c r="AA11" s="112"/>
      <c r="AB11" s="121"/>
      <c r="AC11" s="121"/>
      <c r="AD11" s="218"/>
    </row>
    <row r="12" spans="1:35" s="96" customFormat="1">
      <c r="A12" s="113">
        <v>1</v>
      </c>
      <c r="B12" s="114" t="s">
        <v>76</v>
      </c>
      <c r="C12" s="115">
        <v>40307162521</v>
      </c>
      <c r="D12" s="174" t="s">
        <v>12</v>
      </c>
      <c r="E12" s="113">
        <v>5</v>
      </c>
      <c r="F12" s="113">
        <v>4</v>
      </c>
      <c r="G12" s="113">
        <v>5</v>
      </c>
      <c r="H12" s="113">
        <v>4</v>
      </c>
      <c r="I12" s="113">
        <v>4</v>
      </c>
      <c r="J12" s="113">
        <v>4</v>
      </c>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1</v>
      </c>
    </row>
    <row r="13" spans="1:35" s="96" customFormat="1">
      <c r="A13" s="113">
        <v>2</v>
      </c>
      <c r="B13" s="114" t="s">
        <v>77</v>
      </c>
      <c r="C13" s="115">
        <v>40206162355</v>
      </c>
      <c r="D13" s="113" t="s">
        <v>12</v>
      </c>
      <c r="E13" s="113">
        <v>5</v>
      </c>
      <c r="F13" s="113">
        <v>5</v>
      </c>
      <c r="G13" s="113">
        <v>3</v>
      </c>
      <c r="H13" s="113">
        <v>4</v>
      </c>
      <c r="I13" s="113">
        <v>4</v>
      </c>
      <c r="J13" s="113">
        <v>4</v>
      </c>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78</v>
      </c>
      <c r="C14" s="115">
        <v>41209022384</v>
      </c>
      <c r="D14" s="113" t="s">
        <v>11</v>
      </c>
      <c r="E14" s="113">
        <v>6</v>
      </c>
      <c r="F14" s="113">
        <v>4</v>
      </c>
      <c r="G14" s="113">
        <v>5</v>
      </c>
      <c r="H14" s="113">
        <v>4</v>
      </c>
      <c r="I14" s="113">
        <v>4</v>
      </c>
      <c r="J14" s="113">
        <v>4</v>
      </c>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79</v>
      </c>
      <c r="C15" s="115">
        <v>40709072361</v>
      </c>
      <c r="D15" s="113" t="s">
        <v>12</v>
      </c>
      <c r="E15" s="113">
        <v>6</v>
      </c>
      <c r="F15" s="113">
        <v>4</v>
      </c>
      <c r="G15" s="113">
        <v>5</v>
      </c>
      <c r="H15" s="113">
        <v>4</v>
      </c>
      <c r="I15" s="113">
        <v>4</v>
      </c>
      <c r="J15" s="113">
        <v>4</v>
      </c>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80</v>
      </c>
      <c r="C16" s="115">
        <v>41207162357</v>
      </c>
      <c r="D16" s="113" t="s">
        <v>12</v>
      </c>
      <c r="E16" s="113">
        <v>6</v>
      </c>
      <c r="F16" s="113">
        <v>3</v>
      </c>
      <c r="G16" s="113">
        <v>5</v>
      </c>
      <c r="H16" s="113">
        <v>4</v>
      </c>
      <c r="I16" s="113">
        <v>4</v>
      </c>
      <c r="J16" s="113">
        <v>4</v>
      </c>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81</v>
      </c>
      <c r="C17" s="115">
        <v>41209166359</v>
      </c>
      <c r="D17" s="113" t="s">
        <v>12</v>
      </c>
      <c r="E17" s="113">
        <v>6</v>
      </c>
      <c r="F17" s="113">
        <v>6</v>
      </c>
      <c r="G17" s="113">
        <v>6</v>
      </c>
      <c r="H17" s="113">
        <v>4</v>
      </c>
      <c r="I17" s="113">
        <v>4</v>
      </c>
      <c r="J17" s="113">
        <v>4</v>
      </c>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82</v>
      </c>
      <c r="C18" s="115">
        <v>41208018957</v>
      </c>
      <c r="D18" s="113" t="s">
        <v>12</v>
      </c>
      <c r="E18" s="113">
        <v>6</v>
      </c>
      <c r="F18" s="113">
        <v>4</v>
      </c>
      <c r="G18" s="113">
        <v>4</v>
      </c>
      <c r="H18" s="113">
        <v>4</v>
      </c>
      <c r="I18" s="113">
        <v>4</v>
      </c>
      <c r="J18" s="113">
        <v>4</v>
      </c>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83</v>
      </c>
      <c r="C19" s="115">
        <v>41203018933</v>
      </c>
      <c r="D19" s="113" t="s">
        <v>12</v>
      </c>
      <c r="E19" s="113">
        <v>5</v>
      </c>
      <c r="F19" s="113">
        <v>5</v>
      </c>
      <c r="G19" s="113">
        <v>3</v>
      </c>
      <c r="H19" s="113">
        <v>4</v>
      </c>
      <c r="I19" s="113">
        <v>4</v>
      </c>
      <c r="J19" s="113">
        <v>4</v>
      </c>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84</v>
      </c>
      <c r="C20" s="115">
        <v>41208162564</v>
      </c>
      <c r="D20" s="113" t="s">
        <v>11</v>
      </c>
      <c r="E20" s="113">
        <v>6</v>
      </c>
      <c r="F20" s="113">
        <v>4</v>
      </c>
      <c r="G20" s="113">
        <v>5</v>
      </c>
      <c r="H20" s="113">
        <v>4</v>
      </c>
      <c r="I20" s="113">
        <v>4</v>
      </c>
      <c r="J20" s="113">
        <v>4</v>
      </c>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85</v>
      </c>
      <c r="C21" s="115">
        <v>41209169898</v>
      </c>
      <c r="D21" s="113" t="s">
        <v>11</v>
      </c>
      <c r="E21" s="113">
        <v>6</v>
      </c>
      <c r="F21" s="113">
        <v>4</v>
      </c>
      <c r="G21" s="113">
        <v>5</v>
      </c>
      <c r="H21" s="113">
        <v>4</v>
      </c>
      <c r="I21" s="113">
        <v>4</v>
      </c>
      <c r="J21" s="113">
        <v>4</v>
      </c>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86</v>
      </c>
      <c r="C22" s="115">
        <v>41216167867</v>
      </c>
      <c r="D22" s="113" t="s">
        <v>12</v>
      </c>
      <c r="E22" s="113">
        <v>6</v>
      </c>
      <c r="F22" s="113">
        <v>3</v>
      </c>
      <c r="G22" s="113">
        <v>5</v>
      </c>
      <c r="H22" s="113">
        <v>4</v>
      </c>
      <c r="I22" s="113">
        <v>4</v>
      </c>
      <c r="J22" s="113">
        <v>4</v>
      </c>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87</v>
      </c>
      <c r="C23" s="115">
        <v>41219169638</v>
      </c>
      <c r="D23" s="113" t="s">
        <v>11</v>
      </c>
      <c r="E23" s="113">
        <v>6</v>
      </c>
      <c r="F23" s="113">
        <v>6</v>
      </c>
      <c r="G23" s="113">
        <v>6</v>
      </c>
      <c r="H23" s="113">
        <v>4</v>
      </c>
      <c r="I23" s="113">
        <v>4</v>
      </c>
      <c r="J23" s="113">
        <v>4</v>
      </c>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88</v>
      </c>
      <c r="C24" s="115">
        <v>41229162398</v>
      </c>
      <c r="D24" s="113" t="s">
        <v>11</v>
      </c>
      <c r="E24" s="113">
        <v>6</v>
      </c>
      <c r="F24" s="113">
        <v>4</v>
      </c>
      <c r="G24" s="113">
        <v>4</v>
      </c>
      <c r="H24" s="113">
        <v>4</v>
      </c>
      <c r="I24" s="113">
        <v>4</v>
      </c>
      <c r="J24" s="113">
        <v>4</v>
      </c>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89</v>
      </c>
      <c r="C25" s="115">
        <v>41203168754</v>
      </c>
      <c r="D25" s="113" t="s">
        <v>11</v>
      </c>
      <c r="E25" s="113">
        <v>5</v>
      </c>
      <c r="F25" s="113">
        <v>5</v>
      </c>
      <c r="G25" s="113">
        <v>3</v>
      </c>
      <c r="H25" s="113">
        <v>4</v>
      </c>
      <c r="I25" s="113">
        <v>4</v>
      </c>
      <c r="J25" s="113">
        <v>4</v>
      </c>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90</v>
      </c>
      <c r="C26" s="115">
        <v>41206162335</v>
      </c>
      <c r="D26" s="113" t="s">
        <v>12</v>
      </c>
      <c r="E26" s="113">
        <v>6</v>
      </c>
      <c r="F26" s="113">
        <v>4</v>
      </c>
      <c r="G26" s="113">
        <v>5</v>
      </c>
      <c r="H26" s="113">
        <v>4</v>
      </c>
      <c r="I26" s="113">
        <v>4</v>
      </c>
      <c r="J26" s="113">
        <v>4</v>
      </c>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91</v>
      </c>
      <c r="C27" s="115">
        <v>41209166267</v>
      </c>
      <c r="D27" s="113" t="s">
        <v>12</v>
      </c>
      <c r="E27" s="113">
        <v>6</v>
      </c>
      <c r="F27" s="113">
        <v>4</v>
      </c>
      <c r="G27" s="113">
        <v>5</v>
      </c>
      <c r="H27" s="113">
        <v>4</v>
      </c>
      <c r="I27" s="113">
        <v>4</v>
      </c>
      <c r="J27" s="113">
        <v>4</v>
      </c>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92</v>
      </c>
      <c r="C28" s="115">
        <v>41211166993</v>
      </c>
      <c r="D28" s="113" t="s">
        <v>12</v>
      </c>
      <c r="E28" s="113">
        <v>6</v>
      </c>
      <c r="F28" s="113">
        <v>3</v>
      </c>
      <c r="G28" s="113">
        <v>5</v>
      </c>
      <c r="H28" s="113">
        <v>4</v>
      </c>
      <c r="I28" s="113">
        <v>4</v>
      </c>
      <c r="J28" s="113">
        <v>4</v>
      </c>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93</v>
      </c>
      <c r="C29" s="115">
        <v>41236161248</v>
      </c>
      <c r="D29" s="113" t="s">
        <v>11</v>
      </c>
      <c r="E29" s="113">
        <v>6</v>
      </c>
      <c r="F29" s="113">
        <v>6</v>
      </c>
      <c r="G29" s="113">
        <v>6</v>
      </c>
      <c r="H29" s="113">
        <v>4</v>
      </c>
      <c r="I29" s="113">
        <v>4</v>
      </c>
      <c r="J29" s="113">
        <v>4</v>
      </c>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94</v>
      </c>
      <c r="C30" s="115">
        <v>41223161353</v>
      </c>
      <c r="D30" s="113" t="s">
        <v>12</v>
      </c>
      <c r="E30" s="113">
        <v>6</v>
      </c>
      <c r="F30" s="113">
        <v>4</v>
      </c>
      <c r="G30" s="113">
        <v>4</v>
      </c>
      <c r="H30" s="113">
        <v>4</v>
      </c>
      <c r="I30" s="113">
        <v>4</v>
      </c>
      <c r="J30" s="113">
        <v>4</v>
      </c>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95</v>
      </c>
      <c r="C31" s="115">
        <v>41225169897</v>
      </c>
      <c r="D31" s="113" t="s">
        <v>12</v>
      </c>
      <c r="E31" s="113">
        <v>5</v>
      </c>
      <c r="F31" s="113">
        <v>5</v>
      </c>
      <c r="G31" s="113">
        <v>3</v>
      </c>
      <c r="H31" s="113">
        <v>4</v>
      </c>
      <c r="I31" s="113">
        <v>4</v>
      </c>
      <c r="J31" s="113">
        <v>4</v>
      </c>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96</v>
      </c>
      <c r="C32" s="115">
        <v>41216163696</v>
      </c>
      <c r="D32" s="113" t="s">
        <v>11</v>
      </c>
      <c r="E32" s="113">
        <v>6</v>
      </c>
      <c r="F32" s="113">
        <v>4</v>
      </c>
      <c r="G32" s="113">
        <v>5</v>
      </c>
      <c r="H32" s="113">
        <v>4</v>
      </c>
      <c r="I32" s="113">
        <v>4</v>
      </c>
      <c r="J32" s="113">
        <v>4</v>
      </c>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97</v>
      </c>
      <c r="C33" s="115">
        <v>41227163424</v>
      </c>
      <c r="D33" s="113" t="s">
        <v>11</v>
      </c>
      <c r="E33" s="113">
        <v>6</v>
      </c>
      <c r="F33" s="113">
        <v>4</v>
      </c>
      <c r="G33" s="113">
        <v>5</v>
      </c>
      <c r="H33" s="113">
        <v>4</v>
      </c>
      <c r="I33" s="113">
        <v>4</v>
      </c>
      <c r="J33" s="113">
        <v>4</v>
      </c>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98</v>
      </c>
      <c r="C34" s="115">
        <v>41228166363</v>
      </c>
      <c r="D34" s="113" t="s">
        <v>12</v>
      </c>
      <c r="E34" s="113">
        <v>6</v>
      </c>
      <c r="F34" s="113">
        <v>3</v>
      </c>
      <c r="G34" s="113">
        <v>5</v>
      </c>
      <c r="H34" s="113">
        <v>4</v>
      </c>
      <c r="I34" s="113">
        <v>4</v>
      </c>
      <c r="J34" s="113">
        <v>4</v>
      </c>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99</v>
      </c>
      <c r="C35" s="115">
        <v>41213169763</v>
      </c>
      <c r="D35" s="113" t="s">
        <v>12</v>
      </c>
      <c r="E35" s="113">
        <v>6</v>
      </c>
      <c r="F35" s="113">
        <v>6</v>
      </c>
      <c r="G35" s="113">
        <v>6</v>
      </c>
      <c r="H35" s="113">
        <v>4</v>
      </c>
      <c r="I35" s="113">
        <v>4</v>
      </c>
      <c r="J35" s="113">
        <v>4</v>
      </c>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100</v>
      </c>
      <c r="C36" s="115">
        <v>41223084543</v>
      </c>
      <c r="D36" s="113" t="s">
        <v>12</v>
      </c>
      <c r="E36" s="113">
        <v>6</v>
      </c>
      <c r="F36" s="113">
        <v>4</v>
      </c>
      <c r="G36" s="113">
        <v>4</v>
      </c>
      <c r="H36" s="113">
        <v>4</v>
      </c>
      <c r="I36" s="113">
        <v>4</v>
      </c>
      <c r="J36" s="113">
        <v>4</v>
      </c>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101</v>
      </c>
      <c r="C37" s="115">
        <v>41213162346</v>
      </c>
      <c r="D37" s="113" t="s">
        <v>11</v>
      </c>
      <c r="E37" s="113">
        <v>5</v>
      </c>
      <c r="F37" s="113">
        <v>5</v>
      </c>
      <c r="G37" s="113">
        <v>3</v>
      </c>
      <c r="H37" s="113">
        <v>4</v>
      </c>
      <c r="I37" s="113">
        <v>4</v>
      </c>
      <c r="J37" s="113">
        <v>4</v>
      </c>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102</v>
      </c>
      <c r="C38" s="115">
        <v>41224162457</v>
      </c>
      <c r="D38" s="113" t="s">
        <v>12</v>
      </c>
      <c r="E38" s="113">
        <v>6</v>
      </c>
      <c r="F38" s="113">
        <v>4</v>
      </c>
      <c r="G38" s="113">
        <v>5</v>
      </c>
      <c r="H38" s="113">
        <v>4</v>
      </c>
      <c r="I38" s="113">
        <v>4</v>
      </c>
      <c r="J38" s="113">
        <v>4</v>
      </c>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103</v>
      </c>
      <c r="C39" s="115">
        <v>41213032349</v>
      </c>
      <c r="D39" s="113" t="s">
        <v>12</v>
      </c>
      <c r="E39" s="113">
        <v>6</v>
      </c>
      <c r="F39" s="113">
        <v>4</v>
      </c>
      <c r="G39" s="113">
        <v>5</v>
      </c>
      <c r="H39" s="113">
        <v>4</v>
      </c>
      <c r="I39" s="113">
        <v>4</v>
      </c>
      <c r="J39" s="113">
        <v>4</v>
      </c>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104</v>
      </c>
      <c r="C40" s="115">
        <v>41223032398</v>
      </c>
      <c r="D40" s="113" t="s">
        <v>11</v>
      </c>
      <c r="E40" s="113">
        <v>6</v>
      </c>
      <c r="F40" s="113">
        <v>3</v>
      </c>
      <c r="G40" s="113">
        <v>5</v>
      </c>
      <c r="H40" s="113">
        <v>4</v>
      </c>
      <c r="I40" s="113">
        <v>4</v>
      </c>
      <c r="J40" s="113">
        <v>4</v>
      </c>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105</v>
      </c>
      <c r="C41" s="115">
        <v>41213125024</v>
      </c>
      <c r="D41" s="113" t="s">
        <v>11</v>
      </c>
      <c r="E41" s="113">
        <v>6</v>
      </c>
      <c r="F41" s="113">
        <v>6</v>
      </c>
      <c r="G41" s="113">
        <v>6</v>
      </c>
      <c r="H41" s="113">
        <v>4</v>
      </c>
      <c r="I41" s="113">
        <v>4</v>
      </c>
      <c r="J41" s="113">
        <v>4</v>
      </c>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3"/>
      <c r="G66" s="203"/>
      <c r="H66" s="203"/>
      <c r="I66" s="203"/>
      <c r="J66" s="203"/>
      <c r="K66" s="203"/>
      <c r="L66" s="203"/>
      <c r="M66" s="203"/>
      <c r="N66" s="203"/>
      <c r="O66" s="203"/>
      <c r="P66" s="203"/>
      <c r="Q66" s="203"/>
      <c r="R66" s="203"/>
      <c r="S66" s="203"/>
      <c r="T66" s="128"/>
      <c r="U66" s="128"/>
      <c r="V66" s="128"/>
      <c r="W66" s="128"/>
      <c r="X66" s="128"/>
      <c r="Y66" s="128"/>
      <c r="Z66" s="128"/>
      <c r="AA66" s="128"/>
      <c r="AB66" s="128"/>
      <c r="AC66" s="128"/>
      <c r="AD66" s="141"/>
      <c r="AF66" s="142"/>
      <c r="AG66" s="142"/>
    </row>
    <row r="67" spans="1:33" ht="15.95" customHeight="1">
      <c r="A67" s="130"/>
      <c r="B67" s="131"/>
      <c r="C67" s="131"/>
      <c r="D67" s="132"/>
      <c r="E67" s="131"/>
      <c r="F67" s="204"/>
      <c r="G67" s="204"/>
      <c r="H67" s="204"/>
      <c r="I67" s="204"/>
      <c r="J67" s="204"/>
      <c r="K67" s="204"/>
      <c r="L67" s="204"/>
      <c r="M67" s="204"/>
      <c r="N67" s="204"/>
      <c r="O67" s="204"/>
      <c r="P67" s="204"/>
      <c r="Q67" s="204"/>
      <c r="R67" s="204"/>
      <c r="S67" s="204"/>
      <c r="T67" s="131"/>
      <c r="U67" s="131"/>
      <c r="V67" s="131"/>
      <c r="W67" s="131"/>
      <c r="X67" s="131"/>
      <c r="Y67" s="131"/>
      <c r="Z67" s="131"/>
      <c r="AA67" s="131"/>
      <c r="AB67" s="131"/>
      <c r="AC67" s="131"/>
      <c r="AD67" s="143"/>
      <c r="AF67" s="142"/>
      <c r="AG67" s="142"/>
    </row>
    <row r="68" spans="1:33" ht="15.95" customHeight="1">
      <c r="A68" s="130"/>
      <c r="B68" s="131"/>
      <c r="C68" s="131"/>
      <c r="D68" s="132"/>
      <c r="E68" s="131"/>
      <c r="F68" s="204"/>
      <c r="G68" s="204"/>
      <c r="H68" s="204"/>
      <c r="I68" s="204"/>
      <c r="J68" s="204"/>
      <c r="K68" s="204"/>
      <c r="L68" s="204"/>
      <c r="M68" s="204"/>
      <c r="N68" s="204"/>
      <c r="O68" s="204"/>
      <c r="P68" s="204"/>
      <c r="Q68" s="204"/>
      <c r="R68" s="204"/>
      <c r="S68" s="204"/>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4"/>
      <c r="G69" s="204"/>
      <c r="H69" s="204"/>
      <c r="I69" s="204"/>
      <c r="J69" s="204"/>
      <c r="K69" s="204"/>
      <c r="L69" s="204"/>
      <c r="M69" s="204"/>
      <c r="N69" s="204"/>
      <c r="O69" s="204"/>
      <c r="P69" s="204"/>
      <c r="Q69" s="204"/>
      <c r="R69" s="204"/>
      <c r="S69" s="204"/>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171</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 xml:space="preserve">SMK BUKIT EMAS </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fOKm9jQb4ZCB4purJ/cN7QSUY6z2tGvUnpIya4GBhHc9APw3dndsGCzlBMjrtktjYMDCNPx3BBsciFAjT+bBHg==" saltValue="rnErTztHH1P8+e4jllemQA=="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466725</xdr:colOff>
                    <xdr:row>5</xdr:row>
                    <xdr:rowOff>19050</xdr:rowOff>
                  </from>
                  <to>
                    <xdr:col>7</xdr:col>
                    <xdr:colOff>800100</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466725</xdr:colOff>
                    <xdr:row>6</xdr:row>
                    <xdr:rowOff>19050</xdr:rowOff>
                  </from>
                  <to>
                    <xdr:col>7</xdr:col>
                    <xdr:colOff>790575</xdr:colOff>
                    <xdr:row>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5" zoomScale="80" zoomScaleNormal="80" zoomScaleSheetLayoutView="100" workbookViewId="0">
      <selection activeCell="D21" sqref="D21"/>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19" t="str">
        <f>'REKOD PRESTASI MURID'!$D$1</f>
        <v xml:space="preserve">SMK BUKIT EMAS </v>
      </c>
      <c r="C1" s="219"/>
      <c r="D1" s="219"/>
      <c r="E1" s="219"/>
      <c r="F1" s="219"/>
      <c r="G1" s="52"/>
      <c r="H1" s="51"/>
    </row>
    <row r="2" spans="1:11" s="47" customFormat="1" ht="21" customHeight="1">
      <c r="A2" s="52"/>
      <c r="B2" s="219" t="str">
        <f>'REKOD PRESTASI MURID'!$D$2</f>
        <v>KUALA TERENGGANU</v>
      </c>
      <c r="C2" s="219"/>
      <c r="D2" s="219"/>
      <c r="E2" s="219"/>
      <c r="F2" s="219"/>
      <c r="G2" s="52"/>
      <c r="H2" s="51"/>
    </row>
    <row r="3" spans="1:11" s="47" customFormat="1" ht="21" customHeight="1">
      <c r="A3" s="52"/>
      <c r="B3" s="219" t="str">
        <f>'REKOD PRESTASI MURID'!$D$3</f>
        <v>TERENGGANU</v>
      </c>
      <c r="C3" s="219"/>
      <c r="D3" s="219"/>
      <c r="E3" s="219"/>
      <c r="F3" s="219"/>
      <c r="G3" s="52"/>
      <c r="H3" s="51"/>
    </row>
    <row r="4" spans="1:11" s="47" customFormat="1" ht="21" customHeight="1">
      <c r="A4" s="53"/>
      <c r="B4" s="220">
        <f>'REKOD PRESTASI MURID'!$D$4</f>
        <v>43010</v>
      </c>
      <c r="C4" s="220"/>
      <c r="D4" s="220"/>
      <c r="E4" s="220"/>
      <c r="F4" s="220"/>
      <c r="G4" s="53"/>
      <c r="H4" s="221" t="s">
        <v>14</v>
      </c>
      <c r="I4" s="221"/>
      <c r="J4" s="221"/>
    </row>
    <row r="5" spans="1:11">
      <c r="A5" s="7"/>
      <c r="B5" s="7"/>
      <c r="C5" s="7"/>
      <c r="D5" s="7"/>
      <c r="E5" s="7"/>
      <c r="F5" s="7"/>
      <c r="G5" s="7"/>
      <c r="H5" s="54"/>
      <c r="I5" s="91"/>
      <c r="J5" s="91"/>
    </row>
    <row r="6" spans="1:11" ht="18.75">
      <c r="A6" s="7"/>
      <c r="B6" s="55" t="str">
        <f>'REKOD PRESTASI MURID'!$A$7</f>
        <v>GEOGRAFI</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1</v>
      </c>
    </row>
    <row r="8" spans="1:11">
      <c r="A8" s="7"/>
      <c r="B8" s="228" t="s">
        <v>15</v>
      </c>
      <c r="C8" s="229"/>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31" t="s">
        <v>16</v>
      </c>
      <c r="C9" s="232"/>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31" t="s">
        <v>17</v>
      </c>
      <c r="C10" s="232"/>
      <c r="D10" s="63" t="str">
        <f>VLOOKUP($I$6,'REKOD PRESTASI MURID'!$A$12:$D$65,4)</f>
        <v>L</v>
      </c>
      <c r="E10" s="64"/>
      <c r="F10" s="18"/>
      <c r="G10" s="7"/>
      <c r="H10" s="56">
        <v>4</v>
      </c>
      <c r="I10" s="56" t="str">
        <f>'REKOD PRESTASI MURID'!B15</f>
        <v>AZALI BIN MOHD GHAZI</v>
      </c>
      <c r="J10" s="56" t="str">
        <f t="shared" si="0"/>
        <v>4  AZALI BIN MOHD GHAZI</v>
      </c>
    </row>
    <row r="11" spans="1:11">
      <c r="A11" s="7"/>
      <c r="B11" s="231" t="s">
        <v>111</v>
      </c>
      <c r="C11" s="232"/>
      <c r="D11" s="63" t="str">
        <f>'REKOD PRESTASI MURID'!D7</f>
        <v>1 IBNU SINA</v>
      </c>
      <c r="E11" s="64"/>
      <c r="F11" s="18"/>
      <c r="G11" s="7"/>
      <c r="H11" s="56">
        <v>5</v>
      </c>
      <c r="I11" s="56" t="str">
        <f>'REKOD PRESTASI MURID'!B16</f>
        <v>AZWAN BIN MUSAHAR</v>
      </c>
      <c r="J11" s="56" t="str">
        <f t="shared" si="0"/>
        <v>5  AZWAN BIN MUSAHAR</v>
      </c>
    </row>
    <row r="12" spans="1:11">
      <c r="A12" s="7"/>
      <c r="B12" s="59" t="s">
        <v>18</v>
      </c>
      <c r="C12" s="60"/>
      <c r="D12" s="63" t="str">
        <f>'REKOD PRESTASI MURID'!$D$6</f>
        <v>PN. KHOO GUAT KIM</v>
      </c>
      <c r="E12" s="64"/>
      <c r="F12" s="18"/>
      <c r="G12" s="7"/>
      <c r="H12" s="56">
        <v>6</v>
      </c>
      <c r="I12" s="56" t="str">
        <f>'REKOD PRESTASI MURID'!B17</f>
        <v>CHAN KOK MENG</v>
      </c>
      <c r="J12" s="56" t="str">
        <f t="shared" si="0"/>
        <v>6  CHAN KOK MENG</v>
      </c>
      <c r="K12" s="89"/>
    </row>
    <row r="13" spans="1:11">
      <c r="A13" s="7"/>
      <c r="B13" s="233" t="s">
        <v>19</v>
      </c>
      <c r="C13" s="234"/>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4" t="s">
        <v>20</v>
      </c>
      <c r="C15" s="244"/>
      <c r="D15" s="244"/>
      <c r="E15" s="237" t="str">
        <f>IF(K7=1,"",VLOOKUP($I$6,'REKOD PRESTASI MURID'!$A$12:$AD$65,30))</f>
        <v/>
      </c>
      <c r="F15" s="242" t="str">
        <f>UPPER(IF(K7=1,K8,K9))</f>
        <v>PENTAKSIRAN PERTENGAHAN TAHUN</v>
      </c>
      <c r="G15" s="7"/>
      <c r="H15" s="56">
        <v>9</v>
      </c>
      <c r="I15" s="56" t="str">
        <f>'REKOD PRESTASI MURID'!B20</f>
        <v>FARIDAH BINTI RAMLAN</v>
      </c>
      <c r="J15" s="56" t="str">
        <f t="shared" si="0"/>
        <v>9  FARIDAH BINTI RAMLAN</v>
      </c>
    </row>
    <row r="16" spans="1:11" ht="22.5" customHeight="1">
      <c r="A16" s="7"/>
      <c r="B16" s="245"/>
      <c r="C16" s="245"/>
      <c r="D16" s="245"/>
      <c r="E16" s="237"/>
      <c r="F16" s="243"/>
      <c r="G16" s="7"/>
      <c r="H16" s="56">
        <v>10</v>
      </c>
      <c r="I16" s="56" t="str">
        <f>'REKOD PRESTASI MURID'!B21</f>
        <v>HAFIZ BIN BAHAROM</v>
      </c>
      <c r="J16" s="56" t="str">
        <f t="shared" si="0"/>
        <v>10  HAFIZ BIN BAHAROM</v>
      </c>
    </row>
    <row r="17" spans="1:10" ht="69" customHeight="1">
      <c r="A17" s="7"/>
      <c r="B17" s="235" t="s">
        <v>21</v>
      </c>
      <c r="C17" s="235"/>
      <c r="D17" s="236"/>
      <c r="E17" s="238" t="str">
        <f>IF(E15="","Tahap Penguasaan Keseluruhan hanya dilaporkan pada pentaksiran akhir tahun sahaja",VLOOKUP(E15,'DATA PERNYATAAN TAHAP PGUASAAN '!A204:B209,2))</f>
        <v>Tahap Penguasaan Keseluruhan hanya dilaporkan pada pentaksiran akhir tahun sahaja</v>
      </c>
      <c r="F17" s="239"/>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0" t="s">
        <v>4</v>
      </c>
      <c r="C19" s="240"/>
      <c r="D19" s="67" t="s">
        <v>22</v>
      </c>
      <c r="E19" s="68" t="s">
        <v>23</v>
      </c>
      <c r="F19" s="69" t="s">
        <v>24</v>
      </c>
      <c r="G19" s="7"/>
      <c r="H19" s="56">
        <v>13</v>
      </c>
      <c r="I19" s="56" t="str">
        <f>'REKOD PRESTASI MURID'!B24</f>
        <v>HARLINA BINTI SARIP</v>
      </c>
      <c r="J19" s="56" t="str">
        <f t="shared" si="0"/>
        <v>13  HARLINA BINTI SARIP</v>
      </c>
    </row>
    <row r="20" spans="1:10" ht="48" customHeight="1">
      <c r="A20" s="7"/>
      <c r="B20" s="222" t="str">
        <f>B6</f>
        <v>GEOGRAFI</v>
      </c>
      <c r="C20" s="223"/>
      <c r="D20" s="70" t="str">
        <f>'REKOD PRESTASI MURID'!$E$11</f>
        <v>KEMAHIRAN GEOGRAFI</v>
      </c>
      <c r="E20" s="71">
        <f>VLOOKUP($I$6,'REKOD PRESTASI MURID'!$A$12:$AD$65,5)</f>
        <v>5</v>
      </c>
      <c r="F20" s="72" t="str">
        <f>VLOOKUP(E20,'DATA PERNYATAAN TAHAP PGUASAAN '!A4:B9,2)</f>
        <v>Membuat penilaian berdasarkan pengetahuan dan  kemahiran geografi yang dipelajari.</v>
      </c>
      <c r="G20" s="7"/>
      <c r="H20" s="56">
        <v>14</v>
      </c>
      <c r="I20" s="56" t="str">
        <f>'REKOD PRESTASI MURID'!B25</f>
        <v>HAYATI BINTI MUSA</v>
      </c>
      <c r="J20" s="56" t="str">
        <f t="shared" si="0"/>
        <v>14  HAYATI BINTI MUSA</v>
      </c>
    </row>
    <row r="21" spans="1:10" ht="48" customHeight="1">
      <c r="A21" s="7"/>
      <c r="B21" s="224"/>
      <c r="C21" s="225"/>
      <c r="D21" s="70" t="str">
        <f>'REKOD PRESTASI MURID'!$F$11</f>
        <v>GEOGRAFI FIZIKAL</v>
      </c>
      <c r="E21" s="71">
        <f>VLOOKUP($I$6,'REKOD PRESTASI MURID'!$A$12:$AD$65,6)</f>
        <v>4</v>
      </c>
      <c r="F21" s="72" t="str">
        <f>VLOOKUP(E21,'DATA PERNYATAAN TAHAP PGUASAAN '!A12:B17,2)</f>
        <v>Menganalisis  pengetahuan geografi fizikal yang dipelajari serta bersikap positif terhadap alam sekitar.</v>
      </c>
      <c r="G21" s="7"/>
      <c r="H21" s="56">
        <v>15</v>
      </c>
      <c r="I21" s="56" t="str">
        <f>'REKOD PRESTASI MURID'!B26</f>
        <v>IRWAN HASHIM BIN MOHD SUHAILY</v>
      </c>
      <c r="J21" s="56" t="str">
        <f t="shared" si="0"/>
        <v>15  IRWAN HASHIM BIN MOHD SUHAILY</v>
      </c>
    </row>
    <row r="22" spans="1:10" ht="48" customHeight="1">
      <c r="A22" s="7"/>
      <c r="B22" s="224"/>
      <c r="C22" s="225"/>
      <c r="D22" s="70" t="str">
        <f>'REKOD PRESTASI MURID'!$G$11</f>
        <v>GEOGRAFI MANUSIA</v>
      </c>
      <c r="E22" s="71">
        <f>VLOOKUP($I$6,'REKOD PRESTASI MURID'!$A$12:$AD$65,7)</f>
        <v>5</v>
      </c>
      <c r="F22" s="72" t="str">
        <f>VLOOKUP(E22,'DATA PERNYATAAN TAHAP PGUASAAN '!A20:B25,2)</f>
        <v>Membuat penilaian tentang  pengetahuan geografi manusia yang dipelajari serta bersikap positif terhadap alam sekitar.</v>
      </c>
      <c r="G22" s="7"/>
      <c r="H22" s="56">
        <v>16</v>
      </c>
      <c r="I22" s="56" t="str">
        <f>'REKOD PRESTASI MURID'!B27</f>
        <v>ISMAIL ALIFF BIN AZIZ</v>
      </c>
      <c r="J22" s="56" t="str">
        <f t="shared" si="0"/>
        <v>16  ISMAIL ALIFF BIN AZIZ</v>
      </c>
    </row>
    <row r="23" spans="1:10" ht="48" customHeight="1">
      <c r="A23" s="7"/>
      <c r="B23" s="224"/>
      <c r="C23" s="225"/>
      <c r="D23" s="70" t="str">
        <f>'REKOD PRESTASI MURID'!$H$11</f>
        <v>GEOGRAFI KAWASAN</v>
      </c>
      <c r="E23" s="71">
        <f>VLOOKUP($I$6,'REKOD PRESTASI MURID'!$A$12:$AD$65,8)</f>
        <v>4</v>
      </c>
      <c r="F23" s="72" t="str">
        <f>VLOOKUP(E23,'DATA PERNYATAAN TAHAP PGUASAAN '!A28:B33,2)</f>
        <v>Menganalisis  pengetahuan geografi kawasan yang dipelajari serta bersikap positif terhadap alam sekitar.</v>
      </c>
      <c r="G23" s="7"/>
      <c r="H23" s="56">
        <v>17</v>
      </c>
      <c r="I23" s="56" t="str">
        <f>'REKOD PRESTASI MURID'!B28</f>
        <v>JAMIL BIN JAMALUDIN</v>
      </c>
      <c r="J23" s="56" t="str">
        <f t="shared" si="0"/>
        <v>17  JAMIL BIN JAMALUDIN</v>
      </c>
    </row>
    <row r="24" spans="1:10" ht="48" customHeight="1">
      <c r="A24" s="7"/>
      <c r="B24" s="224"/>
      <c r="C24" s="225"/>
      <c r="D24" s="70" t="str">
        <f>'REKOD PRESTASI MURID'!$I$11</f>
        <v>ISU DAN PENDIDIKAN ALAM SEKITAR</v>
      </c>
      <c r="E24" s="71">
        <f>VLOOKUP($I$6,'REKOD PRESTASI MURID'!$A$12:$AD$65,9)</f>
        <v>4</v>
      </c>
      <c r="F24" s="72" t="str">
        <f>VLOOKUP(E24,'DATA PERNYATAAN TAHAP PGUASAAN '!A36:B41,2)</f>
        <v>Menganalisis  pengetahuan isu dan pendidikan alam sekitar yang dipelajari serta bersikap positif terhadap alam sekitar.</v>
      </c>
      <c r="G24" s="7"/>
      <c r="H24" s="56">
        <v>18</v>
      </c>
      <c r="I24" s="56" t="str">
        <f>'REKOD PRESTASI MURID'!B29</f>
        <v>KAMARIAH BINTI YASSIN</v>
      </c>
      <c r="J24" s="56" t="str">
        <f t="shared" si="0"/>
        <v>18  KAMARIAH BINTI YASSIN</v>
      </c>
    </row>
    <row r="25" spans="1:10" ht="48" customHeight="1">
      <c r="A25" s="7"/>
      <c r="B25" s="226"/>
      <c r="C25" s="227"/>
      <c r="D25" s="70" t="str">
        <f>'REKOD PRESTASI MURID'!$J$11</f>
        <v>KERJA LAPANGAN</v>
      </c>
      <c r="E25" s="71">
        <f>VLOOKUP($I$6,'REKOD PRESTASI MURID'!$A$12:$AD$65,10)</f>
        <v>4</v>
      </c>
      <c r="F25" s="72" t="str">
        <f>VLOOKUP(E25,'DATA PERNYATAAN TAHAP PGUASAAN '!A44:B49,2)</f>
        <v>Menyediakan perancangan, proses awal dan laporan akhir yang lengkap dan tersusun.</v>
      </c>
      <c r="G25" s="7"/>
      <c r="H25" s="56">
        <v>19</v>
      </c>
      <c r="I25" s="56" t="str">
        <f>'REKOD PRESTASI MURID'!B30</f>
        <v>KARIM DANISH BIN ABU BAKAR</v>
      </c>
      <c r="J25" s="56" t="str">
        <f t="shared" ref="J25:J30" si="1">IF(I25=0,"",H25&amp;"  "&amp;I25)</f>
        <v>19  KARIM DANISH BIN ABU BAKAR</v>
      </c>
    </row>
    <row r="26" spans="1:10" ht="41.25" hidden="1" customHeight="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6" t="s">
        <v>109</v>
      </c>
      <c r="E47" s="241"/>
      <c r="F47" s="241"/>
      <c r="G47" s="81"/>
      <c r="H47" s="56">
        <v>41</v>
      </c>
      <c r="I47" s="56">
        <f>'REKOD PRESTASI MURID'!B52</f>
        <v>0</v>
      </c>
      <c r="J47" s="56" t="str">
        <f t="shared" si="2"/>
        <v/>
      </c>
    </row>
    <row r="48" spans="1:10" s="49" customFormat="1" ht="22.5" customHeight="1">
      <c r="A48" s="81"/>
      <c r="B48" s="87"/>
      <c r="C48" s="87"/>
      <c r="D48" s="246"/>
      <c r="E48" s="230"/>
      <c r="F48" s="230"/>
      <c r="G48" s="81"/>
      <c r="H48" s="56">
        <v>42</v>
      </c>
      <c r="I48" s="56">
        <f>'REKOD PRESTASI MURID'!B53</f>
        <v>0</v>
      </c>
      <c r="J48" s="56" t="str">
        <f t="shared" si="2"/>
        <v/>
      </c>
    </row>
    <row r="49" spans="1:10" s="49" customFormat="1" ht="21" customHeight="1">
      <c r="A49" s="81"/>
      <c r="B49" s="87"/>
      <c r="C49" s="87"/>
      <c r="D49" s="86"/>
      <c r="E49" s="230"/>
      <c r="F49" s="230"/>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KHOO GUAT KIM</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PENGETUA</v>
      </c>
      <c r="H57" s="56">
        <v>51</v>
      </c>
      <c r="I57" s="56">
        <f>'REKOD PRESTASI MURID'!B62</f>
        <v>0</v>
      </c>
      <c r="J57" s="56" t="str">
        <f t="shared" si="2"/>
        <v/>
      </c>
    </row>
    <row r="58" spans="1:10">
      <c r="B58" s="48" t="str">
        <f>'REKOD PRESTASI MURID'!$B$72</f>
        <v xml:space="preserve">SMK BUKIT EMAS </v>
      </c>
      <c r="F58" s="88" t="str">
        <f>'REKOD PRESTASI MURID'!$B$72</f>
        <v xml:space="preserve">SMK BUKIT EMAS </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3op7VvFwLUjSqqVMrQlVlZuUoM6sKs0mnfkT/RUVICB3qN/ukHFP30FpOj1gCIeW6YpAccGSEFU+ZS1XmRNfJg==" saltValue="47g+bC1S5b7TeoiqlbZguA==" spinCount="100000" sheet="1" scenarios="1"/>
  <mergeCells count="21">
    <mergeCell ref="B20:C25"/>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E7" sqref="E7"/>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7.5" customHeight="1">
      <c r="A3" s="37" t="s">
        <v>23</v>
      </c>
      <c r="B3" s="38" t="s">
        <v>130</v>
      </c>
    </row>
    <row r="4" spans="1:9" ht="37.5" customHeight="1">
      <c r="A4" s="39">
        <v>1</v>
      </c>
      <c r="B4" s="187" t="s">
        <v>172</v>
      </c>
    </row>
    <row r="5" spans="1:9" ht="37.5" customHeight="1">
      <c r="A5" s="39">
        <v>2</v>
      </c>
      <c r="B5" s="187" t="s">
        <v>173</v>
      </c>
    </row>
    <row r="6" spans="1:9" ht="37.5" customHeight="1">
      <c r="A6" s="39">
        <v>3</v>
      </c>
      <c r="B6" s="187" t="s">
        <v>136</v>
      </c>
    </row>
    <row r="7" spans="1:9" ht="37.5" customHeight="1">
      <c r="A7" s="39">
        <v>4</v>
      </c>
      <c r="B7" s="187" t="s">
        <v>137</v>
      </c>
    </row>
    <row r="8" spans="1:9" ht="37.5" customHeight="1">
      <c r="A8" s="39">
        <v>5</v>
      </c>
      <c r="B8" s="187" t="s">
        <v>138</v>
      </c>
    </row>
    <row r="9" spans="1:9" ht="37.5" customHeight="1">
      <c r="A9" s="39">
        <v>6</v>
      </c>
      <c r="B9" s="187" t="s">
        <v>139</v>
      </c>
    </row>
    <row r="10" spans="1:9">
      <c r="A10" s="35"/>
      <c r="B10" s="36"/>
    </row>
    <row r="11" spans="1:9" ht="37.5" customHeight="1">
      <c r="A11" s="41" t="s">
        <v>23</v>
      </c>
      <c r="B11" s="38" t="s">
        <v>131</v>
      </c>
    </row>
    <row r="12" spans="1:9" ht="37.5" customHeight="1">
      <c r="A12" s="39">
        <v>1</v>
      </c>
      <c r="B12" s="187" t="s">
        <v>140</v>
      </c>
    </row>
    <row r="13" spans="1:9" ht="37.5" customHeight="1">
      <c r="A13" s="39">
        <v>2</v>
      </c>
      <c r="B13" s="187" t="s">
        <v>141</v>
      </c>
    </row>
    <row r="14" spans="1:9" ht="37.5" customHeight="1">
      <c r="A14" s="39">
        <v>3</v>
      </c>
      <c r="B14" s="187" t="s">
        <v>174</v>
      </c>
    </row>
    <row r="15" spans="1:9" ht="37.5" customHeight="1">
      <c r="A15" s="39">
        <v>4</v>
      </c>
      <c r="B15" s="187" t="s">
        <v>175</v>
      </c>
      <c r="I15" s="42"/>
    </row>
    <row r="16" spans="1:9" ht="37.5" customHeight="1">
      <c r="A16" s="39">
        <v>5</v>
      </c>
      <c r="B16" s="187" t="s">
        <v>142</v>
      </c>
    </row>
    <row r="17" spans="1:2" ht="37.5" customHeight="1">
      <c r="A17" s="39">
        <v>6</v>
      </c>
      <c r="B17" s="187" t="s">
        <v>176</v>
      </c>
    </row>
    <row r="18" spans="1:2">
      <c r="A18" s="35"/>
      <c r="B18" s="36"/>
    </row>
    <row r="19" spans="1:2" ht="37.5" customHeight="1">
      <c r="A19" s="41" t="s">
        <v>23</v>
      </c>
      <c r="B19" s="38" t="s">
        <v>132</v>
      </c>
    </row>
    <row r="20" spans="1:2" ht="37.5" customHeight="1">
      <c r="A20" s="39">
        <v>1</v>
      </c>
      <c r="B20" s="187" t="s">
        <v>143</v>
      </c>
    </row>
    <row r="21" spans="1:2" ht="37.5" customHeight="1">
      <c r="A21" s="39">
        <v>2</v>
      </c>
      <c r="B21" s="187" t="s">
        <v>144</v>
      </c>
    </row>
    <row r="22" spans="1:2" ht="37.5" customHeight="1">
      <c r="A22" s="39">
        <v>3</v>
      </c>
      <c r="B22" s="187" t="s">
        <v>145</v>
      </c>
    </row>
    <row r="23" spans="1:2" ht="37.5" customHeight="1">
      <c r="A23" s="39">
        <v>4</v>
      </c>
      <c r="B23" s="187" t="s">
        <v>146</v>
      </c>
    </row>
    <row r="24" spans="1:2" ht="37.5" customHeight="1">
      <c r="A24" s="39">
        <v>5</v>
      </c>
      <c r="B24" s="187" t="s">
        <v>147</v>
      </c>
    </row>
    <row r="25" spans="1:2" ht="37.5" customHeight="1">
      <c r="A25" s="39">
        <v>6</v>
      </c>
      <c r="B25" s="187" t="s">
        <v>177</v>
      </c>
    </row>
    <row r="26" spans="1:2"/>
    <row r="27" spans="1:2" ht="37.5" customHeight="1">
      <c r="A27" s="41" t="s">
        <v>23</v>
      </c>
      <c r="B27" s="38" t="s">
        <v>133</v>
      </c>
    </row>
    <row r="28" spans="1:2" ht="37.5" customHeight="1">
      <c r="A28" s="39">
        <v>1</v>
      </c>
      <c r="B28" s="187" t="s">
        <v>148</v>
      </c>
    </row>
    <row r="29" spans="1:2" ht="37.5" customHeight="1">
      <c r="A29" s="39">
        <v>2</v>
      </c>
      <c r="B29" s="187" t="s">
        <v>149</v>
      </c>
    </row>
    <row r="30" spans="1:2" ht="37.5" customHeight="1">
      <c r="A30" s="39">
        <v>3</v>
      </c>
      <c r="B30" s="187" t="s">
        <v>150</v>
      </c>
    </row>
    <row r="31" spans="1:2" ht="37.5" customHeight="1">
      <c r="A31" s="39">
        <v>4</v>
      </c>
      <c r="B31" s="187" t="s">
        <v>151</v>
      </c>
    </row>
    <row r="32" spans="1:2" ht="37.5" customHeight="1">
      <c r="A32" s="39">
        <v>5</v>
      </c>
      <c r="B32" s="187" t="s">
        <v>152</v>
      </c>
    </row>
    <row r="33" spans="1:2" ht="37.5" customHeight="1">
      <c r="A33" s="39">
        <v>6</v>
      </c>
      <c r="B33" s="187" t="s">
        <v>178</v>
      </c>
    </row>
    <row r="34" spans="1:2"/>
    <row r="35" spans="1:2" ht="37.5" customHeight="1">
      <c r="A35" s="41" t="s">
        <v>23</v>
      </c>
      <c r="B35" s="38" t="s">
        <v>134</v>
      </c>
    </row>
    <row r="36" spans="1:2" ht="37.5" customHeight="1">
      <c r="A36" s="39">
        <v>1</v>
      </c>
      <c r="B36" s="187" t="s">
        <v>153</v>
      </c>
    </row>
    <row r="37" spans="1:2" ht="37.5" customHeight="1">
      <c r="A37" s="39">
        <v>2</v>
      </c>
      <c r="B37" s="187" t="s">
        <v>154</v>
      </c>
    </row>
    <row r="38" spans="1:2" ht="37.5" customHeight="1">
      <c r="A38" s="39">
        <v>3</v>
      </c>
      <c r="B38" s="187" t="s">
        <v>155</v>
      </c>
    </row>
    <row r="39" spans="1:2" ht="37.5" customHeight="1">
      <c r="A39" s="39">
        <v>4</v>
      </c>
      <c r="B39" s="187" t="s">
        <v>156</v>
      </c>
    </row>
    <row r="40" spans="1:2" ht="37.5" customHeight="1">
      <c r="A40" s="39">
        <v>5</v>
      </c>
      <c r="B40" s="187" t="s">
        <v>157</v>
      </c>
    </row>
    <row r="41" spans="1:2" ht="37.5" customHeight="1">
      <c r="A41" s="39">
        <v>6</v>
      </c>
      <c r="B41" s="187" t="s">
        <v>158</v>
      </c>
    </row>
    <row r="42" spans="1:2"/>
    <row r="43" spans="1:2" ht="37.5" customHeight="1">
      <c r="A43" s="41" t="s">
        <v>23</v>
      </c>
      <c r="B43" s="38" t="s">
        <v>135</v>
      </c>
    </row>
    <row r="44" spans="1:2" ht="37.5" customHeight="1">
      <c r="A44" s="39">
        <v>1</v>
      </c>
      <c r="B44" s="187" t="s">
        <v>159</v>
      </c>
    </row>
    <row r="45" spans="1:2" ht="37.5" customHeight="1">
      <c r="A45" s="39">
        <v>2</v>
      </c>
      <c r="B45" s="187" t="s">
        <v>160</v>
      </c>
    </row>
    <row r="46" spans="1:2" ht="37.5" customHeight="1">
      <c r="A46" s="39">
        <v>3</v>
      </c>
      <c r="B46" s="187" t="s">
        <v>161</v>
      </c>
    </row>
    <row r="47" spans="1:2" ht="37.5" customHeight="1">
      <c r="A47" s="39">
        <v>4</v>
      </c>
      <c r="B47" s="187" t="s">
        <v>162</v>
      </c>
    </row>
    <row r="48" spans="1:2" ht="37.5" customHeight="1">
      <c r="A48" s="39">
        <v>5</v>
      </c>
      <c r="B48" s="187" t="s">
        <v>163</v>
      </c>
    </row>
    <row r="49" spans="1:2" ht="37.5" customHeight="1">
      <c r="A49" s="194">
        <v>6</v>
      </c>
      <c r="B49" s="187" t="s">
        <v>164</v>
      </c>
    </row>
    <row r="50" spans="1:2" ht="14.25" hidden="1" customHeight="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ustomHeight="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45" customHeight="1">
      <c r="A204" s="39">
        <v>1</v>
      </c>
      <c r="B204" s="189" t="s">
        <v>165</v>
      </c>
    </row>
    <row r="205" spans="1:2" ht="45" customHeight="1">
      <c r="A205" s="39">
        <v>2</v>
      </c>
      <c r="B205" s="189" t="s">
        <v>166</v>
      </c>
    </row>
    <row r="206" spans="1:2" ht="45" customHeight="1">
      <c r="A206" s="39">
        <v>3</v>
      </c>
      <c r="B206" s="189" t="s">
        <v>167</v>
      </c>
    </row>
    <row r="207" spans="1:2" ht="45" customHeight="1">
      <c r="A207" s="39">
        <v>4</v>
      </c>
      <c r="B207" s="189" t="s">
        <v>168</v>
      </c>
    </row>
    <row r="208" spans="1:2" ht="45" customHeight="1">
      <c r="A208" s="39">
        <v>5</v>
      </c>
      <c r="B208" s="189" t="s">
        <v>169</v>
      </c>
    </row>
    <row r="209" spans="1:2" ht="45" customHeight="1">
      <c r="A209" s="39">
        <v>6</v>
      </c>
      <c r="B209" s="189" t="s">
        <v>170</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vKgrhpJO82pXGA7GIxVZLAn6oPgHZkKSkm9YBJANhjzg/GBgHNw3oBLW63XYoOUQZc1I3UhTYW6qPK96F9l6+Q==" saltValue="Lf/llopDLHghajC6yL5dG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37" zoomScale="80" zoomScaleNormal="80" zoomScaleSheetLayoutView="70" workbookViewId="0">
      <selection activeCell="C203" sqref="C203"/>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GEOGRAFI</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5"/>
      <c r="B3" s="175"/>
      <c r="C3" s="175"/>
      <c r="D3" s="175"/>
      <c r="E3" s="175"/>
      <c r="F3" s="175"/>
      <c r="G3" s="177" t="s">
        <v>72</v>
      </c>
      <c r="H3" s="176" t="str">
        <f>'REKOD PRESTASI MURID'!D1</f>
        <v xml:space="preserve">SMK BUKIT EMAS </v>
      </c>
      <c r="I3" s="176"/>
      <c r="J3" s="175"/>
      <c r="K3" s="175"/>
      <c r="L3" s="177" t="s">
        <v>73</v>
      </c>
      <c r="M3" s="176" t="str">
        <f>'REKOD PRESTASI MURID'!D6</f>
        <v>PN. KHOO GUAT KIM</v>
      </c>
      <c r="N3" s="175"/>
      <c r="O3" s="175"/>
      <c r="P3" s="175"/>
      <c r="Q3" s="175"/>
    </row>
    <row r="4" spans="1:23" ht="15.95" customHeight="1">
      <c r="A4" s="175"/>
      <c r="B4" s="175"/>
      <c r="C4" s="175"/>
      <c r="D4" s="175"/>
      <c r="E4" s="175"/>
      <c r="F4" s="175"/>
      <c r="G4" s="177" t="s">
        <v>112</v>
      </c>
      <c r="H4" s="176" t="str">
        <f>'REKOD PRESTASI MURID'!D7</f>
        <v>1 IBNU SINA</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KEMAHIRAN GEOGRAFI</v>
      </c>
      <c r="C6" s="6"/>
      <c r="D6" s="6"/>
      <c r="E6" s="6"/>
      <c r="F6" s="6"/>
      <c r="G6" s="6"/>
      <c r="H6" s="7"/>
      <c r="I6" s="4"/>
      <c r="J6" s="5" t="str">
        <f>'REKOD PRESTASI MURID'!F11</f>
        <v>GEOGRAFI FIZIKAL</v>
      </c>
      <c r="K6" s="6"/>
      <c r="L6" s="6"/>
      <c r="M6" s="6"/>
      <c r="N6" s="6"/>
      <c r="O6" s="6"/>
      <c r="P6" s="7"/>
      <c r="Q6" s="6"/>
    </row>
    <row r="7" spans="1:23">
      <c r="A7" s="8"/>
      <c r="B7" s="9" t="s">
        <v>23</v>
      </c>
      <c r="C7" s="10" t="s">
        <v>28</v>
      </c>
      <c r="D7" s="10" t="s">
        <v>29</v>
      </c>
      <c r="E7" s="10" t="s">
        <v>30</v>
      </c>
      <c r="F7" s="10" t="s">
        <v>69</v>
      </c>
      <c r="G7" s="10" t="s">
        <v>70</v>
      </c>
      <c r="H7" s="10" t="s">
        <v>71</v>
      </c>
      <c r="I7" s="8"/>
      <c r="J7" s="9" t="s">
        <v>23</v>
      </c>
      <c r="K7" s="10" t="s">
        <v>28</v>
      </c>
      <c r="L7" s="10" t="s">
        <v>29</v>
      </c>
      <c r="M7" s="10" t="s">
        <v>30</v>
      </c>
      <c r="N7" s="10" t="s">
        <v>69</v>
      </c>
      <c r="O7" s="10" t="s">
        <v>70</v>
      </c>
      <c r="P7" s="10" t="s">
        <v>71</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GEOGRAFI MANUSIA</v>
      </c>
      <c r="C24" s="18"/>
      <c r="D24" s="18"/>
      <c r="E24" s="18"/>
      <c r="F24" s="18"/>
      <c r="G24" s="18"/>
      <c r="H24" s="7"/>
      <c r="I24" s="4"/>
      <c r="J24" s="5" t="str">
        <f>'REKOD PRESTASI MURID'!H11</f>
        <v>GEOGRAFI KAWASAN</v>
      </c>
      <c r="K24" s="18"/>
      <c r="L24" s="18"/>
      <c r="M24" s="18"/>
      <c r="N24" s="18"/>
      <c r="O24" s="18"/>
      <c r="P24" s="7"/>
      <c r="Q24" s="6"/>
    </row>
    <row r="25" spans="1:17">
      <c r="A25" s="8"/>
      <c r="B25" s="9" t="s">
        <v>23</v>
      </c>
      <c r="C25" s="10" t="s">
        <v>28</v>
      </c>
      <c r="D25" s="10" t="s">
        <v>29</v>
      </c>
      <c r="E25" s="10" t="s">
        <v>30</v>
      </c>
      <c r="F25" s="10" t="s">
        <v>69</v>
      </c>
      <c r="G25" s="10" t="s">
        <v>70</v>
      </c>
      <c r="H25" s="10" t="s">
        <v>71</v>
      </c>
      <c r="I25" s="8"/>
      <c r="J25" s="9" t="s">
        <v>23</v>
      </c>
      <c r="K25" s="10" t="s">
        <v>28</v>
      </c>
      <c r="L25" s="10" t="s">
        <v>29</v>
      </c>
      <c r="M25" s="10" t="s">
        <v>30</v>
      </c>
      <c r="N25" s="10" t="s">
        <v>69</v>
      </c>
      <c r="O25" s="10" t="s">
        <v>70</v>
      </c>
      <c r="P25" s="10" t="s">
        <v>71</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ISU DAN PENDIDIKAN ALAM SEKITAR</v>
      </c>
      <c r="C41" s="6"/>
      <c r="D41" s="6"/>
      <c r="E41" s="6"/>
      <c r="F41" s="6"/>
      <c r="G41" s="6"/>
      <c r="H41" s="7"/>
      <c r="I41" s="4"/>
      <c r="J41" s="5" t="str">
        <f>'REKOD PRESTASI MURID'!J11</f>
        <v>KERJA LAPANGAN</v>
      </c>
      <c r="K41" s="6"/>
      <c r="L41" s="6"/>
      <c r="M41" s="6"/>
      <c r="N41" s="6"/>
      <c r="O41" s="6"/>
      <c r="P41" s="7"/>
      <c r="Q41" s="8"/>
    </row>
    <row r="42" spans="1:17">
      <c r="A42" s="8"/>
      <c r="B42" s="9" t="s">
        <v>23</v>
      </c>
      <c r="C42" s="10" t="s">
        <v>28</v>
      </c>
      <c r="D42" s="10" t="s">
        <v>29</v>
      </c>
      <c r="E42" s="10" t="s">
        <v>30</v>
      </c>
      <c r="F42" s="10" t="s">
        <v>69</v>
      </c>
      <c r="G42" s="10" t="s">
        <v>70</v>
      </c>
      <c r="H42" s="10" t="s">
        <v>71</v>
      </c>
      <c r="I42" s="8"/>
      <c r="J42" s="9" t="s">
        <v>23</v>
      </c>
      <c r="K42" s="10" t="s">
        <v>28</v>
      </c>
      <c r="L42" s="10" t="s">
        <v>29</v>
      </c>
      <c r="M42" s="10" t="s">
        <v>30</v>
      </c>
      <c r="N42" s="10" t="s">
        <v>69</v>
      </c>
      <c r="O42" s="10" t="s">
        <v>70</v>
      </c>
      <c r="P42" s="10" t="s">
        <v>71</v>
      </c>
      <c r="Q42" s="8"/>
    </row>
    <row r="43" spans="1:17">
      <c r="A43" s="8"/>
      <c r="B43" s="11" t="s">
        <v>34</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34</v>
      </c>
      <c r="K43" s="11">
        <f>COUNTIF('REKOD PRESTASI MURID'!$J$12:$J$65,1)</f>
        <v>0</v>
      </c>
      <c r="L43" s="11">
        <f>COUNTIF('REKOD PRESTASI MURID'!$J$12:$J$65,2)</f>
        <v>0</v>
      </c>
      <c r="M43" s="11">
        <f>COUNTIF('REKOD PRESTASI MURID'!$J$12:$J$65,3)</f>
        <v>0</v>
      </c>
      <c r="N43" s="11">
        <f>COUNTIF('REKOD PRESTASI MURID'!$J$12:$J$65,4)</f>
        <v>30</v>
      </c>
      <c r="O43" s="11">
        <f>COUNTIF('REKOD PRESTASI MURID'!$J$12:$J$65,5)</f>
        <v>0</v>
      </c>
      <c r="P43" s="11">
        <f>COUNTIF('REKOD PRESTASI MURID'!$J$12:$J$65,6)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30</v>
      </c>
      <c r="H56" s="15" t="s">
        <v>36</v>
      </c>
      <c r="I56" s="8"/>
      <c r="J56" s="8"/>
      <c r="K56" s="8"/>
      <c r="L56" s="8"/>
      <c r="M56" s="8"/>
      <c r="N56" s="15" t="s">
        <v>35</v>
      </c>
      <c r="O56" s="16">
        <f>SUM(K43:P43)</f>
        <v>30</v>
      </c>
      <c r="P56" s="15" t="s">
        <v>36</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hZTLDb2BHgJ4gxuQ1YBnD8hFmpCbasMbRUi29N5wAAWK0tUegLhSqGr7wsRb/bkb8G4Dr9qG7Aq8TzF3vWrMTA==" saltValue="miXsSeKnWmODU+8u9xXZr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2018-01-12T02:10:27Z</cp:lastPrinted>
  <dcterms:created xsi:type="dcterms:W3CDTF">2016-04-25T12:26:07Z</dcterms:created>
  <dcterms:modified xsi:type="dcterms:W3CDTF">2018-05-16T08:01:39Z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