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TINGKATAN 2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C26" i="4"/>
  <c r="F56" i="2" l="1"/>
  <c r="P43" i="4" l="1"/>
  <c r="O43" i="4"/>
  <c r="N43" i="4"/>
  <c r="H43" i="4"/>
  <c r="G43" i="4"/>
  <c r="F43" i="4"/>
  <c r="P8" i="4"/>
  <c r="O8" i="4"/>
  <c r="N8" i="4"/>
  <c r="H8" i="4"/>
  <c r="G8" i="4"/>
  <c r="F8" i="4"/>
  <c r="M3" i="4" l="1"/>
  <c r="I4" i="4"/>
  <c r="I3" i="4"/>
  <c r="J41" i="4" l="1"/>
  <c r="M43" i="4" l="1"/>
  <c r="L43" i="4"/>
  <c r="K43" i="4"/>
  <c r="K9" i="2" l="1"/>
  <c r="K8" i="2"/>
  <c r="K7" i="2"/>
  <c r="E15" i="2" s="1"/>
  <c r="E17" i="2" s="1"/>
  <c r="F15" i="2" l="1"/>
  <c r="D11" i="2"/>
  <c r="A1" i="4"/>
  <c r="B6" i="4"/>
  <c r="J6" i="4"/>
  <c r="C8" i="4"/>
  <c r="D8" i="4"/>
  <c r="E8" i="4"/>
  <c r="K8" i="4"/>
  <c r="L8" i="4"/>
  <c r="M8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72" i="1"/>
  <c r="B58" i="2" s="1"/>
  <c r="D10" i="2"/>
  <c r="F58" i="2" l="1"/>
  <c r="D8" i="2"/>
  <c r="O109" i="4"/>
  <c r="G39" i="4"/>
  <c r="O198" i="4"/>
  <c r="O144" i="4"/>
  <c r="G144" i="4"/>
  <c r="O126" i="4"/>
  <c r="O91" i="4"/>
  <c r="G91" i="4"/>
  <c r="O74" i="4"/>
  <c r="G74" i="4"/>
  <c r="O21" i="4"/>
  <c r="G21" i="4"/>
  <c r="G56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<sst xmlns="http://schemas.openxmlformats.org/spreadsheetml/2006/main" count="429" uniqueCount="150">
  <si>
    <t>SEKOLAH :</t>
  </si>
  <si>
    <t>ALAMAT :</t>
  </si>
  <si>
    <t>:</t>
  </si>
  <si>
    <t xml:space="preserve"> </t>
  </si>
  <si>
    <t>MATA PELAJARAN</t>
  </si>
  <si>
    <t>NAMA GURU MATA PELAJARAN:</t>
  </si>
  <si>
    <t>KELAS: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</si>
  <si>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</si>
  <si>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</si>
  <si>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</si>
  <si>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</si>
  <si>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</si>
  <si>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</si>
  <si>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</si>
  <si>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</si>
  <si>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</si>
  <si>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</si>
  <si>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</si>
  <si>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</si>
  <si>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Kelas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</si>
  <si>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</si>
  <si>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</si>
  <si>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</si>
  <si>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</si>
  <si>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</si>
  <si>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</si>
  <si>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</si>
  <si>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</si>
  <si>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</si>
  <si>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</si>
  <si>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</si>
  <si>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</si>
  <si>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</si>
  <si>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</si>
  <si>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</si>
  <si>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</si>
  <si>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</si>
  <si>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</si>
  <si>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</si>
  <si>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</si>
  <si>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</si>
  <si>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</si>
  <si>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</si>
  <si>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</si>
  <si>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</si>
  <si>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</si>
  <si>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</si>
  <si>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</si>
  <si>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</si>
  <si>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</si>
  <si>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</si>
  <si>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</si>
  <si>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</si>
  <si>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</si>
  <si>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</si>
  <si>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</si>
  <si>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</si>
  <si>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</si>
  <si>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</si>
  <si>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</si>
  <si>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</si>
  <si>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</si>
  <si>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</si>
  <si>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</si>
  <si>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</si>
  <si>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</si>
  <si>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</si>
  <si>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</si>
  <si>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</si>
  <si>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</si>
  <si>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</si>
  <si>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</si>
  <si>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</si>
  <si>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</si>
  <si>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</si>
  <si>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</si>
  <si>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</si>
  <si>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</si>
  <si>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</si>
  <si>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</si>
  <si>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</si>
  <si>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</si>
  <si>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</si>
  <si>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</si>
  <si>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</si>
  <si>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</si>
  <si>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</si>
  <si>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</si>
  <si>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</si>
  <si>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</si>
  <si>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</si>
  <si>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</si>
  <si>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</si>
  <si>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</si>
  <si>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</si>
  <si>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</si>
  <si>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</si>
  <si>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</si>
  <si>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</si>
  <si>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</si>
  <si>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</si>
  <si>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</si>
  <si>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</si>
  <si>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</si>
  <si>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</si>
  <si>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</si>
  <si>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</si>
  <si>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</si>
  <si>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</si>
  <si>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</si>
  <si>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</si>
  <si>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</si>
  <si>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>Guru hendaklah memilih option di sebelah kanan bahagian atas halaman Rekod Prestasi Murid untuk  membuat pelaporan di dalam templat ini.</t>
  </si>
  <si>
    <t>TING 2 A</t>
  </si>
  <si>
    <t>SMK PUTRAJAYA</t>
  </si>
  <si>
    <t>62250 PRESINT 9</t>
  </si>
  <si>
    <t>WP PUTRAJAYA</t>
  </si>
  <si>
    <t>MEI 2017</t>
  </si>
  <si>
    <t>NURUL HAZEQAH BINTI HASMI</t>
  </si>
  <si>
    <t>TAHAP PENGUASAAN BAGI SETIAP BIDANG</t>
  </si>
  <si>
    <t>AL-QURAN WA AL-HIFZ</t>
  </si>
  <si>
    <t>FIQH  AL-IBADAH</t>
  </si>
  <si>
    <t xml:space="preserve">  Al-Quran wa al-Hifz</t>
  </si>
  <si>
    <t>Membaca dan menghafal surah dengan bimbingan serta menyatakan makna perkataan tertentu</t>
  </si>
  <si>
    <t xml:space="preserve">Membaca dan menghafal surah  dengan betul serta menyatakan makna perkataan tertentu. </t>
  </si>
  <si>
    <t xml:space="preserve">Membaca dan menghafal surah dengan betul dan lancar serta menyatakan makna perkataan tertentu. </t>
  </si>
  <si>
    <t>Membaca dan menghafal surah dengan betul, lancar dan bertajwid serta menyatakan makna perkataan tertentu dan mengamalkannya.</t>
  </si>
  <si>
    <t>Membaca dan menghafal surah dengan betul, lancar, bertajwid dan fasih serta menyatakan makna perkataan tertentu dan mengamalkannya.</t>
  </si>
  <si>
    <t xml:space="preserve">Membaca dan menghafal surah dengan betul, lancar, bertajwid dan fasih serta menyatakan makna perkataan tertentu dan mengamalkannya serta boleh dicontohi bacaan atau membimbing orang lain. </t>
  </si>
  <si>
    <t>Fiqh al-Ibadah</t>
  </si>
  <si>
    <t>Menyatakan perkara asas tentang ibadah.</t>
  </si>
  <si>
    <t>Memahami perkara asas tentang ibadah</t>
  </si>
  <si>
    <t>Mengaplikasikan perkara berkaitan ibadah dengan betul.</t>
  </si>
  <si>
    <t>Menganalisis perkara berkaitan ibadah dengan betul dan mengamalkannya.</t>
  </si>
  <si>
    <t>Menilai perkara berkaitan ibadah dengan betul dan mengamalkannya.</t>
  </si>
  <si>
    <t>Merumus kefahaman perkara berkaitan ibadah dengan betul dan mengamalkannya serta boleh dicontohi atau membimbing orang lain.</t>
  </si>
  <si>
    <t>Mengetahui perkara asas, atau boleh melakukan kemahiran asas, atau memberi respons terhadap perkara asas yang berkaitan al-Syariah.</t>
  </si>
  <si>
    <t>Menunjukkan kefahaman berkaitan al-Syariah dengan menjelaskan sesuatu perkara yang dipelajari dalam pelbagai bentuk komunikasi.</t>
  </si>
  <si>
    <t>Menggunakan pengetahuan berkaitan al-Syariah untuk melaksanakan sesuatu kemahiran pada suatu situasi.</t>
  </si>
  <si>
    <t>Menganalisis dan mengamalkan sesuatu ilmu dan kemahiran berkaitan al-Syariah.</t>
  </si>
  <si>
    <t>Menilai  sesuatu ilmu dan kemahiran berkaitan al-Syariah pada situasi baharu serta mengamalkannya.</t>
  </si>
  <si>
    <t>Berupaya menggunakan pengetahuan dan kemahiran berkaitan al-Syariah sedia ada untuk digunakan pada situasi baharu serta mengamalkannya dan dapat dicontohi atau membimbing orang lain.</t>
  </si>
  <si>
    <t>AL-SYARIAH</t>
  </si>
  <si>
    <t>EN. SUDIMAN MUSA</t>
  </si>
  <si>
    <r>
      <t>Templat pelaporan ini terdiri daripada 2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lajur yang dibina berdasarkan konstruk bidang</t>
    </r>
    <r>
      <rPr>
        <sz val="11"/>
        <color indexed="10"/>
        <rFont val="Calibri"/>
        <family val="2"/>
      </rPr>
      <t>.</t>
    </r>
  </si>
  <si>
    <r>
      <t>Tahap Penguasaan diberikan berdasarkan setiap rubrik mengikut konstruk bidang al-Quran wa al-Hifz dan Fiqh al-Ibadah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 seperti di halaman </t>
    </r>
    <r>
      <rPr>
        <b/>
        <sz val="11"/>
        <color indexed="8"/>
        <rFont val="Calibri"/>
        <family val="2"/>
      </rPr>
      <t>Data Peryataan Tahap Penguasaan.</t>
    </r>
  </si>
  <si>
    <t>PENENTUAN TAHAP PENGUASAAN</t>
  </si>
  <si>
    <t>PENGETUA</t>
  </si>
  <si>
    <t>Pelaporan bagi 2 bidang akan dilakukan pada pertengahan tahun dan akhir tahun.</t>
  </si>
  <si>
    <t>ULASAN TAMBAHAN (Jika ada)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</si>
</sst>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6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1"/>
      <color indexed="10"/>
      <name val="Calibri"/>
      <family val="2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6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2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 indent="1"/>
    </xf>
    <xf numFmtId="0" fontId="17" fillId="8" borderId="1" xfId="0" applyFont="1" applyFill="1" applyBorder="1" applyAlignment="1">
      <alignment horizontal="left" vertical="center" wrapText="1"/>
    </xf>
    <xf numFmtId="0" fontId="26" fillId="2" borderId="0" xfId="0" applyFont="1" applyFill="1" applyAlignment="1"/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2" fillId="0" borderId="26" xfId="1" applyFont="1" applyBorder="1" applyAlignment="1">
      <alignment vertical="center" wrapText="1"/>
    </xf>
    <xf numFmtId="0" fontId="42" fillId="15" borderId="26" xfId="1" applyFont="1" applyFill="1" applyBorder="1" applyAlignment="1" applyProtection="1">
      <alignment wrapText="1"/>
      <protection hidden="1"/>
    </xf>
    <xf numFmtId="0" fontId="43" fillId="0" borderId="26" xfId="1" applyFont="1" applyBorder="1" applyAlignment="1">
      <alignment vertical="center" wrapText="1"/>
    </xf>
    <xf numFmtId="0" fontId="23" fillId="10" borderId="27" xfId="0" applyFont="1" applyFill="1" applyBorder="1" applyAlignment="1">
      <alignment horizontal="center"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12" borderId="26" xfId="0" applyFont="1" applyFill="1" applyBorder="1" applyAlignment="1">
      <alignment vertical="center"/>
    </xf>
    <xf numFmtId="0" fontId="8" fillId="12" borderId="28" xfId="0" applyFont="1" applyFill="1" applyBorder="1" applyAlignment="1">
      <alignment vertical="center" wrapText="1"/>
    </xf>
    <xf numFmtId="0" fontId="8" fillId="12" borderId="16" xfId="0" applyFont="1" applyFill="1" applyBorder="1" applyAlignment="1">
      <alignment vertical="center" wrapText="1"/>
    </xf>
    <xf numFmtId="0" fontId="8" fillId="12" borderId="17" xfId="0" applyFont="1" applyFill="1" applyBorder="1" applyAlignment="1">
      <alignment vertical="center" wrapText="1"/>
    </xf>
    <xf numFmtId="0" fontId="8" fillId="12" borderId="29" xfId="0" applyFont="1" applyFill="1" applyBorder="1" applyAlignment="1">
      <alignment vertical="center" wrapText="1"/>
    </xf>
    <xf numFmtId="0" fontId="8" fillId="12" borderId="20" xfId="0" applyFont="1" applyFill="1" applyBorder="1" applyAlignment="1">
      <alignment vertical="center" wrapText="1"/>
    </xf>
    <xf numFmtId="0" fontId="8" fillId="12" borderId="21" xfId="0" applyFont="1" applyFill="1" applyBorder="1" applyAlignment="1">
      <alignment vertical="center" wrapText="1"/>
    </xf>
    <xf numFmtId="0" fontId="8" fillId="12" borderId="26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left"/>
    </xf>
    <xf numFmtId="0" fontId="8" fillId="2" borderId="26" xfId="0" applyFont="1" applyFill="1" applyBorder="1" applyAlignment="1">
      <alignment vertical="center" wrapText="1"/>
    </xf>
    <xf numFmtId="0" fontId="34" fillId="13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justify" vertical="justify" wrapText="1"/>
    </xf>
    <xf numFmtId="0" fontId="45" fillId="0" borderId="0" xfId="0" applyFont="1" applyAlignment="1">
      <alignment horizontal="left" vertical="top" wrapText="1"/>
    </xf>
    <xf numFmtId="0" fontId="32" fillId="0" borderId="0" xfId="0" applyFont="1" applyAlignment="1">
      <alignment horizontal="justify" vertical="top" wrapText="1"/>
    </xf>
    <xf numFmtId="0" fontId="32" fillId="0" borderId="0" xfId="0" applyFont="1" applyAlignment="1">
      <alignment horizontal="justify" vertical="justify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3" xfId="0" applyFont="1" applyFill="1" applyBorder="1" applyAlignment="1">
      <alignment horizontal="center" vertical="center"/>
    </xf>
    <xf numFmtId="0" fontId="28" fillId="11" borderId="24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 vertical="center"/>
    </xf>
    <xf numFmtId="0" fontId="8" fillId="16" borderId="26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2" borderId="2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9173504"/>
        <c:axId val="2019165888"/>
      </c:barChart>
      <c:catAx>
        <c:axId val="2019173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9165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735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402016"/>
        <c:axId val="2014403104"/>
      </c:barChart>
      <c:catAx>
        <c:axId val="201440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4403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2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PELAPORAN'!$K$25:$P$25</c:f>
              <c:numCache>
                <c:formatCode>General</c:formatCode>
                <c:ptCount val="6"/>
              </c:numCache>
            </c:num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405824"/>
        <c:axId val="2014404192"/>
      </c:barChart>
      <c:catAx>
        <c:axId val="201440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4404192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582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405280"/>
        <c:axId val="2014411808"/>
      </c:barChart>
      <c:catAx>
        <c:axId val="2014405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1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4411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5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406912"/>
        <c:axId val="2014407456"/>
      </c:barChart>
      <c:catAx>
        <c:axId val="201440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4407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69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408544"/>
        <c:axId val="2014413440"/>
      </c:barChart>
      <c:catAx>
        <c:axId val="201440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1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4413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854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48592"/>
        <c:axId val="2023650224"/>
      </c:barChart>
      <c:catAx>
        <c:axId val="2023648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5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650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4859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57296"/>
        <c:axId val="2023660560"/>
      </c:barChart>
      <c:catAx>
        <c:axId val="202365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6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660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5729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58384"/>
        <c:axId val="2023646960"/>
      </c:barChart>
      <c:catAx>
        <c:axId val="202365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4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646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583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57840"/>
        <c:axId val="2023658928"/>
      </c:barChart>
      <c:catAx>
        <c:axId val="2023657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5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658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57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49680"/>
        <c:axId val="2023651856"/>
      </c:barChart>
      <c:catAx>
        <c:axId val="2023649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5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651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496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9177856"/>
        <c:axId val="2019172416"/>
      </c:barChart>
      <c:catAx>
        <c:axId val="201917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7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9172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77856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52944"/>
        <c:axId val="2023645328"/>
      </c:barChart>
      <c:catAx>
        <c:axId val="2023652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4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645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5294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55664"/>
        <c:axId val="2023655120"/>
      </c:barChart>
      <c:catAx>
        <c:axId val="2023655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5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65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55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47504"/>
        <c:axId val="2026415248"/>
      </c:barChart>
      <c:catAx>
        <c:axId val="2023647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641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641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236475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9176224"/>
        <c:axId val="2019169696"/>
      </c:barChart>
      <c:catAx>
        <c:axId val="2019176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6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916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7622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9176768"/>
        <c:axId val="2019164800"/>
      </c:barChart>
      <c:catAx>
        <c:axId val="201917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64800"/>
        <c:crosses val="autoZero"/>
        <c:auto val="1"/>
        <c:lblAlgn val="ctr"/>
        <c:lblOffset val="100"/>
        <c:tickMarkSkip val="1"/>
        <c:noMultiLvlLbl val="0"/>
      </c:catAx>
      <c:valAx>
        <c:axId val="201916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7676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9170784"/>
        <c:axId val="2019178400"/>
      </c:barChart>
      <c:catAx>
        <c:axId val="201917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7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9178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707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9168608"/>
        <c:axId val="2019168064"/>
      </c:barChart>
      <c:catAx>
        <c:axId val="2019168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6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916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686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9171328"/>
        <c:axId val="2019174592"/>
      </c:barChart>
      <c:catAx>
        <c:axId val="201917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7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917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917132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409088"/>
        <c:axId val="2014399840"/>
      </c:barChart>
      <c:catAx>
        <c:axId val="2014409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39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4399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90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400384"/>
        <c:axId val="2014401472"/>
      </c:barChart>
      <c:catAx>
        <c:axId val="201440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4401472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144003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AI$12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microsoft.com/office/2007/relationships/hdphoto" Target="../media/hdphoto3.wdp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3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1819275</xdr:colOff>
          <xdr:row>6</xdr:row>
          <xdr:rowOff>9525</xdr:rowOff>
        </xdr:from>
        <xdr:to>
          <xdr:col>5</xdr:col>
          <xdr:colOff>47625</xdr:colOff>
          <xdr:row>6</xdr:row>
          <xdr:rowOff>219075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1819275</xdr:colOff>
          <xdr:row>7</xdr:row>
          <xdr:rowOff>9525</xdr:rowOff>
        </xdr:from>
        <xdr:to>
          <xdr:col>5</xdr:col>
          <xdr:colOff>38100</xdr:colOff>
          <xdr:row>7</xdr:row>
          <xdr:rowOff>228600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3" activePane="bottomLeft" state="frozen"/>
      <selection pane="bottomLeft" activeCell="A2" sqref="A2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48</v>
      </c>
      <c r="B2" s="154"/>
      <c r="C2" s="154"/>
      <c r="D2" s="154"/>
      <c r="E2" s="154"/>
      <c r="F2" s="154"/>
      <c r="G2" s="154"/>
      <c r="H2" s="154"/>
      <c r="I2" s="154"/>
      <c r="J2" s="154"/>
      <c r="K2" s="206" t="s">
        <v>142</v>
      </c>
    </row>
    <row r="4" spans="1:12">
      <c r="A4" s="151" t="s">
        <v>49</v>
      </c>
    </row>
    <row r="5" spans="1:12">
      <c r="A5" s="210" t="s">
        <v>79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</row>
    <row r="6" spans="1:1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</row>
    <row r="9" spans="1:12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57</v>
      </c>
      <c r="B11" s="162" t="s">
        <v>50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51</v>
      </c>
    </row>
    <row r="13" spans="1:12">
      <c r="B13" s="150" t="s">
        <v>52</v>
      </c>
    </row>
    <row r="14" spans="1:12">
      <c r="B14" s="150" t="s">
        <v>53</v>
      </c>
    </row>
    <row r="15" spans="1:12">
      <c r="B15" s="150" t="s">
        <v>54</v>
      </c>
    </row>
    <row r="16" spans="1:12">
      <c r="B16" s="150" t="s">
        <v>55</v>
      </c>
    </row>
    <row r="17" spans="1:13">
      <c r="B17" s="150" t="s">
        <v>56</v>
      </c>
    </row>
    <row r="19" spans="1:13">
      <c r="A19" s="161" t="s">
        <v>58</v>
      </c>
      <c r="B19" s="159" t="s">
        <v>59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80</v>
      </c>
    </row>
    <row r="21" spans="1:13">
      <c r="B21" s="150" t="s">
        <v>60</v>
      </c>
    </row>
    <row r="22" spans="1:13">
      <c r="B22" s="150" t="s">
        <v>61</v>
      </c>
    </row>
    <row r="23" spans="1:13">
      <c r="B23" s="150" t="s">
        <v>63</v>
      </c>
    </row>
    <row r="24" spans="1:13">
      <c r="B24" s="150" t="s">
        <v>69</v>
      </c>
    </row>
    <row r="25" spans="1:13">
      <c r="B25" s="150" t="s">
        <v>65</v>
      </c>
    </row>
    <row r="26" spans="1:13">
      <c r="B26" s="150" t="s">
        <v>66</v>
      </c>
    </row>
    <row r="28" spans="1:13">
      <c r="A28" s="161" t="s">
        <v>67</v>
      </c>
      <c r="B28" s="159" t="s">
        <v>25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10" t="s">
        <v>81</v>
      </c>
      <c r="C29" s="210"/>
      <c r="D29" s="210"/>
      <c r="E29" s="210"/>
      <c r="F29" s="210"/>
      <c r="G29" s="210"/>
      <c r="H29" s="210"/>
      <c r="I29" s="210"/>
      <c r="J29" s="210"/>
      <c r="K29" s="210"/>
      <c r="M29" s="150"/>
    </row>
    <row r="30" spans="1:13"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M30" s="150"/>
    </row>
    <row r="31" spans="1:13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M31" s="150"/>
    </row>
    <row r="32" spans="1:13"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M32" s="150"/>
    </row>
    <row r="33" spans="1:22">
      <c r="B33" s="210"/>
      <c r="C33" s="210"/>
      <c r="D33" s="210"/>
      <c r="E33" s="210"/>
      <c r="F33" s="210"/>
      <c r="G33" s="210"/>
      <c r="H33" s="210"/>
      <c r="I33" s="210"/>
      <c r="J33" s="210"/>
      <c r="K33" s="210"/>
    </row>
    <row r="34" spans="1:22">
      <c r="B34" s="210"/>
      <c r="C34" s="210"/>
      <c r="D34" s="210"/>
      <c r="E34" s="210"/>
      <c r="F34" s="210"/>
      <c r="G34" s="210"/>
      <c r="H34" s="210"/>
      <c r="I34" s="210"/>
      <c r="J34" s="210"/>
      <c r="K34" s="210"/>
    </row>
    <row r="35" spans="1:22"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</row>
    <row r="36" spans="1:22">
      <c r="A36" s="161" t="s">
        <v>68</v>
      </c>
      <c r="B36" s="159" t="s">
        <v>146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1"/>
      <c r="M36" s="182"/>
      <c r="N36" s="180"/>
      <c r="O36" s="180"/>
      <c r="P36" s="180"/>
      <c r="Q36" s="180"/>
      <c r="R36" s="180"/>
      <c r="S36" s="180"/>
      <c r="T36" s="180"/>
      <c r="U36" s="180"/>
      <c r="V36" s="180"/>
    </row>
    <row r="37" spans="1:22" ht="15" customHeight="1">
      <c r="A37" s="195">
        <v>1</v>
      </c>
      <c r="B37" s="209" t="s">
        <v>78</v>
      </c>
      <c r="C37" s="209"/>
      <c r="D37" s="209"/>
      <c r="E37" s="209"/>
      <c r="F37" s="209"/>
      <c r="G37" s="209"/>
      <c r="H37" s="209"/>
      <c r="I37" s="209"/>
      <c r="J37" s="209"/>
      <c r="K37" s="209"/>
      <c r="L37" s="183"/>
      <c r="M37" s="207"/>
      <c r="N37" s="207"/>
      <c r="O37" s="207"/>
      <c r="P37" s="207"/>
      <c r="Q37" s="207"/>
      <c r="R37" s="207"/>
      <c r="S37" s="207"/>
      <c r="T37" s="207"/>
      <c r="U37" s="207"/>
      <c r="V37" s="207"/>
    </row>
    <row r="38" spans="1:22" ht="15" customHeight="1">
      <c r="A38" s="195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183"/>
      <c r="M38" s="207"/>
      <c r="N38" s="207"/>
      <c r="O38" s="207"/>
      <c r="P38" s="207"/>
      <c r="Q38" s="207"/>
      <c r="R38" s="207"/>
      <c r="S38" s="207"/>
      <c r="T38" s="207"/>
      <c r="U38" s="207"/>
      <c r="V38" s="207"/>
    </row>
    <row r="39" spans="1:22" ht="13.5" customHeight="1">
      <c r="A39" s="195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183"/>
      <c r="M39" s="207"/>
      <c r="N39" s="207"/>
      <c r="O39" s="207"/>
      <c r="P39" s="207"/>
      <c r="Q39" s="207"/>
      <c r="R39" s="207"/>
      <c r="S39" s="207"/>
      <c r="T39" s="207"/>
      <c r="U39" s="207"/>
      <c r="V39" s="207"/>
    </row>
    <row r="40" spans="1:22">
      <c r="A40" s="195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183"/>
      <c r="M40" s="207"/>
      <c r="N40" s="207"/>
      <c r="O40" s="207"/>
      <c r="P40" s="207"/>
      <c r="Q40" s="207"/>
      <c r="R40" s="207"/>
      <c r="S40" s="207"/>
      <c r="T40" s="207"/>
      <c r="U40" s="207"/>
      <c r="V40" s="207"/>
    </row>
    <row r="41" spans="1:22" ht="15" customHeight="1">
      <c r="A41" s="195">
        <v>2</v>
      </c>
      <c r="B41" s="209" t="s">
        <v>144</v>
      </c>
      <c r="C41" s="209"/>
      <c r="D41" s="209"/>
      <c r="E41" s="209"/>
      <c r="F41" s="209"/>
      <c r="G41" s="209"/>
      <c r="H41" s="209"/>
      <c r="I41" s="209"/>
      <c r="J41" s="209"/>
      <c r="K41" s="209"/>
      <c r="L41" s="183"/>
      <c r="M41" s="207"/>
      <c r="N41" s="207"/>
      <c r="O41" s="207"/>
      <c r="P41" s="207"/>
      <c r="Q41" s="207"/>
      <c r="R41" s="207"/>
      <c r="S41" s="207"/>
      <c r="T41" s="207"/>
      <c r="U41" s="207"/>
      <c r="V41" s="207"/>
    </row>
    <row r="42" spans="1:22" ht="0.75" customHeight="1">
      <c r="A42" s="195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183"/>
      <c r="M42" s="207"/>
      <c r="N42" s="207"/>
      <c r="O42" s="207"/>
      <c r="P42" s="207"/>
      <c r="Q42" s="207"/>
      <c r="R42" s="207"/>
      <c r="S42" s="207"/>
      <c r="T42" s="207"/>
      <c r="U42" s="207"/>
      <c r="V42" s="207"/>
    </row>
    <row r="43" spans="1:22" ht="15" customHeight="1">
      <c r="A43" s="195">
        <v>3</v>
      </c>
      <c r="B43" s="209" t="s">
        <v>112</v>
      </c>
      <c r="C43" s="209"/>
      <c r="D43" s="209"/>
      <c r="E43" s="209"/>
      <c r="F43" s="209"/>
      <c r="G43" s="209"/>
      <c r="H43" s="209"/>
      <c r="I43" s="209"/>
      <c r="J43" s="209"/>
      <c r="K43" s="209"/>
      <c r="L43" s="183"/>
      <c r="M43" s="207"/>
      <c r="N43" s="207"/>
      <c r="O43" s="207"/>
      <c r="P43" s="207"/>
      <c r="Q43" s="207"/>
      <c r="R43" s="207"/>
      <c r="S43" s="207"/>
      <c r="T43" s="207"/>
      <c r="U43" s="207"/>
      <c r="V43" s="207"/>
    </row>
    <row r="44" spans="1:22" ht="15" customHeight="1">
      <c r="A44" s="195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183"/>
      <c r="M44" s="207"/>
      <c r="N44" s="207"/>
      <c r="O44" s="207"/>
      <c r="P44" s="207"/>
      <c r="Q44" s="207"/>
      <c r="R44" s="207"/>
      <c r="S44" s="207"/>
      <c r="T44" s="207"/>
      <c r="U44" s="207"/>
      <c r="V44" s="207"/>
    </row>
    <row r="45" spans="1:22" ht="15" customHeight="1">
      <c r="A45" s="195">
        <v>4</v>
      </c>
      <c r="B45" s="208" t="s">
        <v>148</v>
      </c>
      <c r="C45" s="208"/>
      <c r="D45" s="208"/>
      <c r="E45" s="208"/>
      <c r="F45" s="208"/>
      <c r="G45" s="208"/>
      <c r="H45" s="208"/>
      <c r="I45" s="208"/>
      <c r="J45" s="208"/>
      <c r="K45" s="208"/>
      <c r="L45" s="183"/>
      <c r="M45" s="184"/>
      <c r="N45" s="185"/>
      <c r="O45" s="185"/>
      <c r="P45" s="185"/>
      <c r="Q45" s="185"/>
      <c r="R45" s="185"/>
      <c r="S45" s="185"/>
      <c r="T45" s="185"/>
      <c r="U45" s="185"/>
      <c r="V45" s="185"/>
    </row>
    <row r="46" spans="1:22" ht="15" customHeight="1">
      <c r="A46" s="195">
        <v>5</v>
      </c>
      <c r="B46" s="209" t="s">
        <v>145</v>
      </c>
      <c r="C46" s="209"/>
      <c r="D46" s="209"/>
      <c r="E46" s="209"/>
      <c r="F46" s="209"/>
      <c r="G46" s="209"/>
      <c r="H46" s="209"/>
      <c r="I46" s="209"/>
      <c r="J46" s="209"/>
      <c r="K46" s="209"/>
      <c r="L46" s="183"/>
      <c r="M46" s="185"/>
      <c r="N46" s="185"/>
      <c r="O46" s="185"/>
      <c r="P46" s="185"/>
      <c r="Q46" s="185"/>
      <c r="R46" s="185"/>
      <c r="S46" s="185"/>
      <c r="T46" s="185"/>
      <c r="U46" s="185"/>
      <c r="V46" s="185"/>
    </row>
    <row r="47" spans="1:22" ht="15" customHeight="1">
      <c r="A47" s="195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183"/>
      <c r="M47" s="185"/>
      <c r="N47" s="185"/>
      <c r="O47" s="185"/>
      <c r="P47" s="185"/>
      <c r="Q47" s="185"/>
      <c r="R47" s="185"/>
      <c r="S47" s="185"/>
      <c r="T47" s="185"/>
      <c r="U47" s="185"/>
      <c r="V47" s="185"/>
    </row>
    <row r="48" spans="1:22" ht="15" customHeight="1">
      <c r="A48" s="195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183"/>
      <c r="M48" s="207"/>
      <c r="N48" s="207"/>
      <c r="O48" s="207"/>
      <c r="P48" s="207"/>
      <c r="Q48" s="207"/>
      <c r="R48" s="207"/>
      <c r="S48" s="207"/>
      <c r="T48" s="207"/>
      <c r="U48" s="207"/>
      <c r="V48" s="207"/>
    </row>
    <row r="49" spans="1:22" ht="15" customHeight="1">
      <c r="A49" s="195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183"/>
      <c r="M49" s="207"/>
      <c r="N49" s="207"/>
      <c r="O49" s="207"/>
      <c r="P49" s="207"/>
      <c r="Q49" s="207"/>
      <c r="R49" s="207"/>
      <c r="S49" s="207"/>
      <c r="T49" s="207"/>
      <c r="U49" s="207"/>
      <c r="V49" s="207"/>
    </row>
    <row r="50" spans="1:22" ht="15" customHeight="1">
      <c r="A50" s="195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180"/>
      <c r="M50" s="207"/>
      <c r="N50" s="207"/>
      <c r="O50" s="207"/>
      <c r="P50" s="207"/>
      <c r="Q50" s="207"/>
      <c r="R50" s="207"/>
      <c r="S50" s="207"/>
      <c r="T50" s="207"/>
      <c r="U50" s="207"/>
      <c r="V50" s="207"/>
    </row>
    <row r="51" spans="1:22" ht="15" customHeight="1">
      <c r="A51" s="195"/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180"/>
      <c r="M51" s="207"/>
      <c r="N51" s="207"/>
      <c r="O51" s="207"/>
      <c r="P51" s="207"/>
      <c r="Q51" s="207"/>
      <c r="R51" s="207"/>
      <c r="S51" s="207"/>
      <c r="T51" s="207"/>
      <c r="U51" s="207"/>
      <c r="V51" s="207"/>
    </row>
    <row r="52" spans="1:22" ht="15" customHeight="1">
      <c r="A52" s="195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180"/>
      <c r="M52" s="207"/>
      <c r="N52" s="207"/>
      <c r="O52" s="207"/>
      <c r="P52" s="207"/>
      <c r="Q52" s="207"/>
      <c r="R52" s="207"/>
      <c r="S52" s="207"/>
      <c r="T52" s="207"/>
      <c r="U52" s="207"/>
      <c r="V52" s="207"/>
    </row>
    <row r="53" spans="1:22"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80"/>
      <c r="M53" s="207"/>
      <c r="N53" s="207"/>
      <c r="O53" s="207"/>
      <c r="P53" s="207"/>
      <c r="Q53" s="207"/>
      <c r="R53" s="207"/>
      <c r="S53" s="207"/>
      <c r="T53" s="207"/>
      <c r="U53" s="207"/>
      <c r="V53" s="207"/>
    </row>
    <row r="54" spans="1:22"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</sheetData>
  <sheetProtection algorithmName="SHA-512" hashValue="fnihwyEEiR8kKY+3i35fQnt4PKtXEYQR5zIjUrpCPp8sIz4e7VFx7yd+LO7V3p3i/w4+6Fjc/GRwvGA5yDicvw==" saltValue="pMui5fgBASytIVgvxtTTJg==" spinCount="100000" sheet="1" objects="1" scenarios="1"/>
  <mergeCells count="16">
    <mergeCell ref="A5:K9"/>
    <mergeCell ref="B29:K34"/>
    <mergeCell ref="B37:K40"/>
    <mergeCell ref="M48:V49"/>
    <mergeCell ref="M50:V51"/>
    <mergeCell ref="B41:K42"/>
    <mergeCell ref="M37:V40"/>
    <mergeCell ref="M41:V42"/>
    <mergeCell ref="M52:V53"/>
    <mergeCell ref="B48:K48"/>
    <mergeCell ref="B49:K50"/>
    <mergeCell ref="B51:K52"/>
    <mergeCell ref="B43:K44"/>
    <mergeCell ref="M43:V44"/>
    <mergeCell ref="B45:K45"/>
    <mergeCell ref="B46:K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zoomScale="90" zoomScaleNormal="90" zoomScaleSheetLayoutView="100" workbookViewId="0">
      <selection activeCell="A9" sqref="A9:A11"/>
    </sheetView>
  </sheetViews>
  <sheetFormatPr defaultRowHeight="15.75" zeroHeight="1"/>
  <cols>
    <col min="1" max="1" width="5" style="97" customWidth="1"/>
    <col min="2" max="2" width="44.42578125" style="97" customWidth="1"/>
    <col min="3" max="3" width="18.5703125" style="97" customWidth="1"/>
    <col min="4" max="4" width="11.140625" style="98" customWidth="1"/>
    <col min="5" max="6" width="31.5703125" style="97" customWidth="1"/>
    <col min="7" max="8" width="20.140625" style="97" hidden="1" customWidth="1"/>
    <col min="9" max="10" width="17.140625" style="97" hidden="1" customWidth="1"/>
    <col min="11" max="12" width="11" style="97" hidden="1" customWidth="1"/>
    <col min="13" max="13" width="12.42578125" style="97" hidden="1" customWidth="1"/>
    <col min="14" max="14" width="11" style="97" hidden="1" customWidth="1"/>
    <col min="15" max="16" width="8.7109375" style="97" hidden="1" customWidth="1"/>
    <col min="17" max="18" width="15.7109375" style="97" hidden="1" customWidth="1"/>
    <col min="19" max="19" width="1.5703125" style="97" hidden="1" customWidth="1"/>
    <col min="20" max="28" width="2" style="97" hidden="1" customWidth="1"/>
    <col min="29" max="29" width="7.140625" style="97" hidden="1" customWidth="1"/>
    <col min="30" max="30" width="20.4257812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114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1</v>
      </c>
      <c r="D2" s="102" t="s">
        <v>115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2</v>
      </c>
      <c r="D3" s="102" t="s">
        <v>116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62</v>
      </c>
      <c r="D4" s="147" t="s">
        <v>117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4"/>
      <c r="K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5" s="96" customFormat="1" ht="20.100000000000001" customHeight="1">
      <c r="A6" s="106" t="s">
        <v>4</v>
      </c>
      <c r="B6" s="104"/>
      <c r="C6" s="107" t="s">
        <v>5</v>
      </c>
      <c r="D6" s="145" t="s">
        <v>118</v>
      </c>
      <c r="E6" s="104"/>
      <c r="F6" s="104" t="s">
        <v>71</v>
      </c>
      <c r="K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5" s="96" customFormat="1" ht="20.100000000000001" customHeight="1">
      <c r="A7" s="176" t="s">
        <v>142</v>
      </c>
      <c r="B7" s="108"/>
      <c r="C7" s="107" t="s">
        <v>6</v>
      </c>
      <c r="D7" s="145" t="s">
        <v>113</v>
      </c>
      <c r="E7" s="104"/>
      <c r="F7" s="178" t="s">
        <v>72</v>
      </c>
      <c r="K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35" s="96" customFormat="1" ht="20.100000000000001" customHeight="1">
      <c r="A8" s="109"/>
      <c r="B8" s="108"/>
      <c r="C8" s="109"/>
      <c r="D8" s="108"/>
      <c r="E8" s="104"/>
      <c r="F8" s="178" t="s">
        <v>70</v>
      </c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>
      <c r="A9" s="211" t="s">
        <v>7</v>
      </c>
      <c r="B9" s="211" t="s">
        <v>8</v>
      </c>
      <c r="C9" s="212" t="s">
        <v>9</v>
      </c>
      <c r="D9" s="213" t="s">
        <v>10</v>
      </c>
      <c r="E9" s="216" t="s">
        <v>119</v>
      </c>
      <c r="F9" s="216"/>
      <c r="G9" s="203"/>
      <c r="H9" s="197"/>
      <c r="I9" s="198"/>
      <c r="J9" s="199"/>
      <c r="K9" s="196"/>
      <c r="L9" s="196"/>
      <c r="M9" s="196"/>
      <c r="N9" s="196"/>
      <c r="O9" s="170"/>
      <c r="P9" s="170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17" t="s">
        <v>11</v>
      </c>
    </row>
    <row r="10" spans="1:35" s="96" customFormat="1">
      <c r="A10" s="211"/>
      <c r="B10" s="211"/>
      <c r="C10" s="212"/>
      <c r="D10" s="214"/>
      <c r="E10" s="216"/>
      <c r="F10" s="216"/>
      <c r="G10" s="203"/>
      <c r="H10" s="200"/>
      <c r="I10" s="201"/>
      <c r="J10" s="202"/>
      <c r="K10" s="196"/>
      <c r="L10" s="196"/>
      <c r="M10" s="196"/>
      <c r="N10" s="196"/>
      <c r="O10" s="171"/>
      <c r="P10" s="171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18"/>
    </row>
    <row r="11" spans="1:35" ht="20.25" customHeight="1">
      <c r="A11" s="211"/>
      <c r="B11" s="211"/>
      <c r="C11" s="212"/>
      <c r="D11" s="215"/>
      <c r="E11" s="189" t="s">
        <v>120</v>
      </c>
      <c r="F11" s="190" t="s">
        <v>121</v>
      </c>
      <c r="G11" s="190"/>
      <c r="H11" s="190"/>
      <c r="I11" s="190"/>
      <c r="J11" s="190"/>
      <c r="K11" s="190"/>
      <c r="L11" s="190"/>
      <c r="M11" s="190"/>
      <c r="N11" s="190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19"/>
    </row>
    <row r="12" spans="1:35" s="96" customFormat="1">
      <c r="A12" s="113">
        <v>1</v>
      </c>
      <c r="B12" s="114" t="s">
        <v>82</v>
      </c>
      <c r="C12" s="115">
        <v>40307162521</v>
      </c>
      <c r="D12" s="172" t="s">
        <v>13</v>
      </c>
      <c r="E12" s="113">
        <v>5</v>
      </c>
      <c r="F12" s="113">
        <v>4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12</v>
      </c>
      <c r="AI12" s="164">
        <v>2</v>
      </c>
    </row>
    <row r="13" spans="1:35" s="96" customFormat="1">
      <c r="A13" s="113">
        <v>2</v>
      </c>
      <c r="B13" s="114" t="s">
        <v>83</v>
      </c>
      <c r="C13" s="115">
        <v>40206162355</v>
      </c>
      <c r="D13" s="113" t="s">
        <v>13</v>
      </c>
      <c r="E13" s="113">
        <v>5</v>
      </c>
      <c r="F13" s="113">
        <v>5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4</v>
      </c>
      <c r="AF13" s="122">
        <v>1</v>
      </c>
      <c r="AG13" s="122" t="s">
        <v>13</v>
      </c>
    </row>
    <row r="14" spans="1:35" s="96" customFormat="1">
      <c r="A14" s="113">
        <v>3</v>
      </c>
      <c r="B14" s="114" t="s">
        <v>84</v>
      </c>
      <c r="C14" s="115">
        <v>41209022384</v>
      </c>
      <c r="D14" s="113" t="s">
        <v>12</v>
      </c>
      <c r="E14" s="113">
        <v>6</v>
      </c>
      <c r="F14" s="113">
        <v>4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12</v>
      </c>
    </row>
    <row r="15" spans="1:35" s="96" customFormat="1">
      <c r="A15" s="113">
        <v>4</v>
      </c>
      <c r="B15" s="114" t="s">
        <v>85</v>
      </c>
      <c r="C15" s="115">
        <v>40709072361</v>
      </c>
      <c r="D15" s="113" t="s">
        <v>13</v>
      </c>
      <c r="E15" s="113">
        <v>6</v>
      </c>
      <c r="F15" s="113">
        <v>4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13</v>
      </c>
    </row>
    <row r="16" spans="1:35" s="96" customFormat="1">
      <c r="A16" s="113">
        <v>5</v>
      </c>
      <c r="B16" s="114" t="s">
        <v>86</v>
      </c>
      <c r="C16" s="115">
        <v>41207162357</v>
      </c>
      <c r="D16" s="113" t="s">
        <v>13</v>
      </c>
      <c r="E16" s="113">
        <v>6</v>
      </c>
      <c r="F16" s="113">
        <v>3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12</v>
      </c>
    </row>
    <row r="17" spans="1:35" s="96" customFormat="1">
      <c r="A17" s="113">
        <v>6</v>
      </c>
      <c r="B17" s="114" t="s">
        <v>87</v>
      </c>
      <c r="C17" s="115">
        <v>41209166359</v>
      </c>
      <c r="D17" s="113" t="s">
        <v>13</v>
      </c>
      <c r="E17" s="113">
        <v>6</v>
      </c>
      <c r="F17" s="113">
        <v>6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6</v>
      </c>
      <c r="AF17" s="122">
        <v>5</v>
      </c>
      <c r="AG17" s="122" t="s">
        <v>13</v>
      </c>
    </row>
    <row r="18" spans="1:35" s="96" customFormat="1">
      <c r="A18" s="113">
        <v>7</v>
      </c>
      <c r="B18" s="114" t="s">
        <v>88</v>
      </c>
      <c r="C18" s="115">
        <v>41208018957</v>
      </c>
      <c r="D18" s="113" t="s">
        <v>13</v>
      </c>
      <c r="E18" s="113">
        <v>6</v>
      </c>
      <c r="F18" s="113">
        <v>4</v>
      </c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12</v>
      </c>
    </row>
    <row r="19" spans="1:35" s="96" customFormat="1">
      <c r="A19" s="113">
        <v>8</v>
      </c>
      <c r="B19" s="114" t="s">
        <v>89</v>
      </c>
      <c r="C19" s="115">
        <v>41203018933</v>
      </c>
      <c r="D19" s="113" t="s">
        <v>13</v>
      </c>
      <c r="E19" s="113">
        <v>5</v>
      </c>
      <c r="F19" s="113">
        <v>5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4</v>
      </c>
      <c r="AF19" s="122">
        <v>7</v>
      </c>
      <c r="AG19" s="122" t="s">
        <v>13</v>
      </c>
      <c r="AH19" s="126"/>
      <c r="AI19" s="126"/>
    </row>
    <row r="20" spans="1:35" s="96" customFormat="1">
      <c r="A20" s="113">
        <v>9</v>
      </c>
      <c r="B20" s="114" t="s">
        <v>90</v>
      </c>
      <c r="C20" s="115">
        <v>41208162564</v>
      </c>
      <c r="D20" s="113" t="s">
        <v>12</v>
      </c>
      <c r="E20" s="113">
        <v>6</v>
      </c>
      <c r="F20" s="113">
        <v>4</v>
      </c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12</v>
      </c>
      <c r="AH20" s="126"/>
      <c r="AI20" s="126"/>
    </row>
    <row r="21" spans="1:35" s="96" customFormat="1">
      <c r="A21" s="113">
        <v>10</v>
      </c>
      <c r="B21" s="114" t="s">
        <v>91</v>
      </c>
      <c r="C21" s="115">
        <v>41209169898</v>
      </c>
      <c r="D21" s="113" t="s">
        <v>12</v>
      </c>
      <c r="E21" s="113">
        <v>6</v>
      </c>
      <c r="F21" s="113">
        <v>4</v>
      </c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13</v>
      </c>
      <c r="AH21" s="126"/>
      <c r="AI21" s="126"/>
    </row>
    <row r="22" spans="1:35" s="96" customFormat="1">
      <c r="A22" s="113">
        <v>11</v>
      </c>
      <c r="B22" s="114" t="s">
        <v>92</v>
      </c>
      <c r="C22" s="115">
        <v>41216167867</v>
      </c>
      <c r="D22" s="113" t="s">
        <v>13</v>
      </c>
      <c r="E22" s="113">
        <v>6</v>
      </c>
      <c r="F22" s="113">
        <v>3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93</v>
      </c>
      <c r="C23" s="115">
        <v>41219169638</v>
      </c>
      <c r="D23" s="113" t="s">
        <v>12</v>
      </c>
      <c r="E23" s="113">
        <v>6</v>
      </c>
      <c r="F23" s="113">
        <v>6</v>
      </c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6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94</v>
      </c>
      <c r="C24" s="115">
        <v>41229162398</v>
      </c>
      <c r="D24" s="113" t="s">
        <v>12</v>
      </c>
      <c r="E24" s="113">
        <v>6</v>
      </c>
      <c r="F24" s="113">
        <v>4</v>
      </c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95</v>
      </c>
      <c r="C25" s="115">
        <v>41203168754</v>
      </c>
      <c r="D25" s="113" t="s">
        <v>12</v>
      </c>
      <c r="E25" s="113">
        <v>5</v>
      </c>
      <c r="F25" s="113">
        <v>5</v>
      </c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4</v>
      </c>
      <c r="AF25" s="124"/>
      <c r="AG25" s="124"/>
    </row>
    <row r="26" spans="1:35" s="96" customFormat="1">
      <c r="A26" s="113">
        <v>15</v>
      </c>
      <c r="B26" s="114" t="s">
        <v>96</v>
      </c>
      <c r="C26" s="115">
        <v>41206162335</v>
      </c>
      <c r="D26" s="113" t="s">
        <v>13</v>
      </c>
      <c r="E26" s="113">
        <v>6</v>
      </c>
      <c r="F26" s="113">
        <v>4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97</v>
      </c>
      <c r="C27" s="115">
        <v>41209166267</v>
      </c>
      <c r="D27" s="113" t="s">
        <v>13</v>
      </c>
      <c r="E27" s="113">
        <v>6</v>
      </c>
      <c r="F27" s="113">
        <v>4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98</v>
      </c>
      <c r="C28" s="115">
        <v>41211166993</v>
      </c>
      <c r="D28" s="113" t="s">
        <v>13</v>
      </c>
      <c r="E28" s="113">
        <v>6</v>
      </c>
      <c r="F28" s="113">
        <v>3</v>
      </c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99</v>
      </c>
      <c r="C29" s="115">
        <v>41236161248</v>
      </c>
      <c r="D29" s="113" t="s">
        <v>12</v>
      </c>
      <c r="E29" s="113">
        <v>6</v>
      </c>
      <c r="F29" s="113">
        <v>6</v>
      </c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6</v>
      </c>
      <c r="AF29" s="124"/>
      <c r="AG29" s="124"/>
    </row>
    <row r="30" spans="1:35" s="96" customFormat="1">
      <c r="A30" s="113">
        <v>19</v>
      </c>
      <c r="B30" s="114" t="s">
        <v>100</v>
      </c>
      <c r="C30" s="115">
        <v>41223161353</v>
      </c>
      <c r="D30" s="113" t="s">
        <v>13</v>
      </c>
      <c r="E30" s="113">
        <v>6</v>
      </c>
      <c r="F30" s="113">
        <v>4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101</v>
      </c>
      <c r="C31" s="115">
        <v>41225169897</v>
      </c>
      <c r="D31" s="113" t="s">
        <v>13</v>
      </c>
      <c r="E31" s="113">
        <v>5</v>
      </c>
      <c r="F31" s="113">
        <v>5</v>
      </c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4</v>
      </c>
      <c r="AF31" s="124"/>
      <c r="AG31" s="124"/>
    </row>
    <row r="32" spans="1:35" s="96" customFormat="1">
      <c r="A32" s="113">
        <v>21</v>
      </c>
      <c r="B32" s="114" t="s">
        <v>102</v>
      </c>
      <c r="C32" s="115">
        <v>41216163696</v>
      </c>
      <c r="D32" s="113" t="s">
        <v>12</v>
      </c>
      <c r="E32" s="113">
        <v>6</v>
      </c>
      <c r="F32" s="113">
        <v>4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103</v>
      </c>
      <c r="C33" s="115">
        <v>41227163424</v>
      </c>
      <c r="D33" s="113" t="s">
        <v>12</v>
      </c>
      <c r="E33" s="113">
        <v>6</v>
      </c>
      <c r="F33" s="113">
        <v>4</v>
      </c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104</v>
      </c>
      <c r="C34" s="115">
        <v>41228166363</v>
      </c>
      <c r="D34" s="113" t="s">
        <v>13</v>
      </c>
      <c r="E34" s="113">
        <v>6</v>
      </c>
      <c r="F34" s="113">
        <v>3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105</v>
      </c>
      <c r="C35" s="115">
        <v>41213169763</v>
      </c>
      <c r="D35" s="113" t="s">
        <v>13</v>
      </c>
      <c r="E35" s="113">
        <v>6</v>
      </c>
      <c r="F35" s="113">
        <v>6</v>
      </c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6</v>
      </c>
      <c r="AF35" s="124"/>
      <c r="AG35" s="124"/>
    </row>
    <row r="36" spans="1:33" s="96" customFormat="1">
      <c r="A36" s="113">
        <v>25</v>
      </c>
      <c r="B36" s="114" t="s">
        <v>106</v>
      </c>
      <c r="C36" s="115">
        <v>41223084543</v>
      </c>
      <c r="D36" s="113" t="s">
        <v>13</v>
      </c>
      <c r="E36" s="113">
        <v>6</v>
      </c>
      <c r="F36" s="113">
        <v>4</v>
      </c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107</v>
      </c>
      <c r="C37" s="115">
        <v>41213162346</v>
      </c>
      <c r="D37" s="113" t="s">
        <v>12</v>
      </c>
      <c r="E37" s="113">
        <v>5</v>
      </c>
      <c r="F37" s="113">
        <v>5</v>
      </c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4</v>
      </c>
      <c r="AF37" s="124"/>
      <c r="AG37" s="124"/>
    </row>
    <row r="38" spans="1:33" s="96" customFormat="1">
      <c r="A38" s="113">
        <v>27</v>
      </c>
      <c r="B38" s="114" t="s">
        <v>108</v>
      </c>
      <c r="C38" s="115">
        <v>41224162457</v>
      </c>
      <c r="D38" s="113" t="s">
        <v>13</v>
      </c>
      <c r="E38" s="113">
        <v>6</v>
      </c>
      <c r="F38" s="113">
        <v>4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109</v>
      </c>
      <c r="C39" s="115">
        <v>41213032349</v>
      </c>
      <c r="D39" s="113" t="s">
        <v>13</v>
      </c>
      <c r="E39" s="113">
        <v>6</v>
      </c>
      <c r="F39" s="113">
        <v>4</v>
      </c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110</v>
      </c>
      <c r="C40" s="115">
        <v>41223032398</v>
      </c>
      <c r="D40" s="113" t="s">
        <v>12</v>
      </c>
      <c r="E40" s="113">
        <v>6</v>
      </c>
      <c r="F40" s="113">
        <v>3</v>
      </c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111</v>
      </c>
      <c r="C41" s="115">
        <v>41213125024</v>
      </c>
      <c r="D41" s="113" t="s">
        <v>12</v>
      </c>
      <c r="E41" s="113">
        <v>6</v>
      </c>
      <c r="F41" s="113">
        <v>6</v>
      </c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6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14</v>
      </c>
      <c r="C69" s="131"/>
      <c r="D69" s="132"/>
      <c r="E69" s="13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143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147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>SMK PUTRAJAYA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algorithmName="SHA-512" hashValue="/zmtrhzjUNggIlQ/5CvfkifJ3JWvP9WvzW2mDg/irSiBJtX47fv9iHOE4xU36Ui6AVy5Pa9hmrOPtEBuDELmhg==" saltValue="RXOO9OjcwvKndab2EcYuXw==" spinCount="100000" sheet="1" objects="1" scenarios="1" formatRows="0"/>
  <mergeCells count="10">
    <mergeCell ref="AD9:AD11"/>
    <mergeCell ref="F66:S66"/>
    <mergeCell ref="F67:S67"/>
    <mergeCell ref="F68:S68"/>
    <mergeCell ref="F69:S69"/>
    <mergeCell ref="A9:A11"/>
    <mergeCell ref="B9:B11"/>
    <mergeCell ref="C9:C11"/>
    <mergeCell ref="D9:D11"/>
    <mergeCell ref="E9:F10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4</xdr:col>
                    <xdr:colOff>1819275</xdr:colOff>
                    <xdr:row>6</xdr:row>
                    <xdr:rowOff>9525</xdr:rowOff>
                  </from>
                  <to>
                    <xdr:col>5</xdr:col>
                    <xdr:colOff>47625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4</xdr:col>
                    <xdr:colOff>1819275</xdr:colOff>
                    <xdr:row>7</xdr:row>
                    <xdr:rowOff>9525</xdr:rowOff>
                  </from>
                  <to>
                    <xdr:col>5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zoomScale="80" zoomScaleNormal="80" zoomScaleSheetLayoutView="100" workbookViewId="0">
      <selection activeCell="D51" sqref="D51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41" t="str">
        <f>'REKOD PRESTASI MURID'!$D$1</f>
        <v>SMK PUTRAJAYA</v>
      </c>
      <c r="C1" s="241"/>
      <c r="D1" s="241"/>
      <c r="E1" s="241"/>
      <c r="F1" s="241"/>
      <c r="G1" s="52"/>
      <c r="H1" s="51"/>
    </row>
    <row r="2" spans="1:11" s="47" customFormat="1" ht="21" customHeight="1">
      <c r="A2" s="52"/>
      <c r="B2" s="241" t="str">
        <f>'REKOD PRESTASI MURID'!$D$2</f>
        <v>62250 PRESINT 9</v>
      </c>
      <c r="C2" s="241"/>
      <c r="D2" s="241"/>
      <c r="E2" s="241"/>
      <c r="F2" s="241"/>
      <c r="G2" s="52"/>
      <c r="H2" s="51"/>
    </row>
    <row r="3" spans="1:11" s="47" customFormat="1" ht="21" customHeight="1">
      <c r="A3" s="52"/>
      <c r="B3" s="241" t="str">
        <f>'REKOD PRESTASI MURID'!$D$3</f>
        <v>WP PUTRAJAYA</v>
      </c>
      <c r="C3" s="241"/>
      <c r="D3" s="241"/>
      <c r="E3" s="241"/>
      <c r="F3" s="241"/>
      <c r="G3" s="52"/>
      <c r="H3" s="51"/>
    </row>
    <row r="4" spans="1:11" s="47" customFormat="1" ht="21" customHeight="1">
      <c r="A4" s="53"/>
      <c r="B4" s="242" t="str">
        <f>'REKOD PRESTASI MURID'!$D$4</f>
        <v>MEI 2017</v>
      </c>
      <c r="C4" s="242"/>
      <c r="D4" s="242"/>
      <c r="E4" s="242"/>
      <c r="F4" s="242"/>
      <c r="G4" s="53"/>
      <c r="H4" s="243" t="s">
        <v>15</v>
      </c>
      <c r="I4" s="243"/>
      <c r="J4" s="243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AL-SYARIAH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2</v>
      </c>
    </row>
    <row r="8" spans="1:11">
      <c r="A8" s="7"/>
      <c r="B8" s="223" t="s">
        <v>16</v>
      </c>
      <c r="C8" s="224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MURID'!F7</f>
        <v>Pentaksiran Pertengahan Tahun</v>
      </c>
    </row>
    <row r="9" spans="1:11">
      <c r="A9" s="7"/>
      <c r="B9" s="226" t="s">
        <v>17</v>
      </c>
      <c r="C9" s="227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MURID'!F8</f>
        <v>Pentaksiran Akhir tahun</v>
      </c>
    </row>
    <row r="10" spans="1:11">
      <c r="A10" s="7"/>
      <c r="B10" s="226" t="s">
        <v>18</v>
      </c>
      <c r="C10" s="227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26" t="s">
        <v>19</v>
      </c>
      <c r="C11" s="227"/>
      <c r="D11" s="63" t="str">
        <f>'REKOD PRESTASI MURID'!D7</f>
        <v>TING 2 A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20</v>
      </c>
      <c r="C12" s="60"/>
      <c r="D12" s="63" t="str">
        <f>'REKOD PRESTASI MURID'!$D$6</f>
        <v>NURUL HAZEQAH BINTI HASMI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28" t="s">
        <v>21</v>
      </c>
      <c r="C13" s="229"/>
      <c r="D13" s="148" t="str">
        <f>B4</f>
        <v>MEI 2017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39" t="s">
        <v>22</v>
      </c>
      <c r="C15" s="239"/>
      <c r="D15" s="239"/>
      <c r="E15" s="232">
        <f>IF(K7=1,"",VLOOKUP($I$6,'REKOD PRESTASI MURID'!$A$12:$AD$65,30))</f>
        <v>5</v>
      </c>
      <c r="F15" s="237" t="str">
        <f>UPPER(IF(K7=1,K8,K9))</f>
        <v>PENTAKSIRAN AKHIR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40"/>
      <c r="C16" s="240"/>
      <c r="D16" s="240"/>
      <c r="E16" s="232"/>
      <c r="F16" s="238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99.75" customHeight="1">
      <c r="A17" s="7"/>
      <c r="B17" s="230" t="s">
        <v>23</v>
      </c>
      <c r="C17" s="230"/>
      <c r="D17" s="231"/>
      <c r="E17" s="233" t="str">
        <f>IF(E15="","Tahap Penguasaan Keseluruhan hanya dilaporkan pada pentaksiran akhir tahun sahaja",VLOOKUP(E15,'DATA PERNYATAAN TAHAP PGUASAAN '!A204:B209,2))</f>
        <v>Menilai  sesuatu ilmu dan kemahiran berkaitan al-Syariah pada situasi baharu serta mengamalkannya.</v>
      </c>
      <c r="F17" s="234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35" t="s">
        <v>4</v>
      </c>
      <c r="C19" s="235"/>
      <c r="D19" s="67" t="s">
        <v>24</v>
      </c>
      <c r="E19" s="68" t="s">
        <v>25</v>
      </c>
      <c r="F19" s="69" t="s">
        <v>26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100.5" customHeight="1">
      <c r="A20" s="7"/>
      <c r="B20" s="222" t="str">
        <f>B6</f>
        <v>AL-SYARIAH</v>
      </c>
      <c r="C20" s="222"/>
      <c r="D20" s="70" t="str">
        <f>'REKOD PRESTASI MURID'!$E$11</f>
        <v>AL-QURAN WA AL-HIFZ</v>
      </c>
      <c r="E20" s="71">
        <f>VLOOKUP($I$6,'REKOD PRESTASI MURID'!$A$12:$AD$65,5)</f>
        <v>5</v>
      </c>
      <c r="F20" s="72" t="str">
        <f>VLOOKUP(E20,'DATA PERNYATAAN TAHAP PGUASAAN '!A4:B9,2)</f>
        <v>Membaca dan menghafal surah dengan betul, lancar, bertajwid dan fasih serta menyatakan makna perkataan tertentu dan mengamalkannya.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100.5" customHeight="1">
      <c r="A21" s="7"/>
      <c r="B21" s="222"/>
      <c r="C21" s="222"/>
      <c r="D21" s="70" t="str">
        <f>'REKOD PRESTASI MURID'!$F$11</f>
        <v>FIQH  AL-IBADAH</v>
      </c>
      <c r="E21" s="71">
        <f>VLOOKUP($I$6,'REKOD PRESTASI MURID'!$A$12:$AD$65,6)</f>
        <v>4</v>
      </c>
      <c r="F21" s="72" t="str">
        <f>VLOOKUP(E21,'DATA PERNYATAAN TAHAP PGUASAAN '!A12:B17,2)</f>
        <v>Menganalisis perkara berkaitan ibadah dengan betul dan mengamalkannya.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81" hidden="1" customHeight="1">
      <c r="A22" s="7"/>
      <c r="B22" s="205"/>
      <c r="C22" s="205"/>
      <c r="D22" s="70">
        <f>'REKOD PRESTASI MURID'!$G$11</f>
        <v>0</v>
      </c>
      <c r="E22" s="71">
        <f>VLOOKUP($I$6,'REKOD PRESTASI MURID'!$A$12:$AD$65,7)</f>
        <v>0</v>
      </c>
      <c r="F22" s="72" t="e">
        <f>VLOOKUP(E22,'DATA PERNYATAAN TAHAP PGUASAAN '!A20:B25,2)</f>
        <v>#N/A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81" hidden="1" customHeight="1">
      <c r="A23" s="7"/>
      <c r="B23" s="205"/>
      <c r="C23" s="205"/>
      <c r="D23" s="70">
        <f>'REKOD PRESTASI MURID'!$H$11</f>
        <v>0</v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60" hidden="1" customHeight="1">
      <c r="A24" s="7"/>
      <c r="B24" s="168"/>
      <c r="C24" s="169"/>
      <c r="D24" s="70">
        <f>'REKOD PRESTASI MURID'!$I$11</f>
        <v>0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t="60" hidden="1" customHeight="1">
      <c r="A25" s="7"/>
      <c r="B25" s="166"/>
      <c r="C25" s="167"/>
      <c r="D25" s="70">
        <f>'REKOD PRESTASI MURID'!$J$11</f>
        <v>0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t="41.25" hidden="1" customHeight="1">
      <c r="A26" s="7"/>
      <c r="B26" s="168"/>
      <c r="C26" s="169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t="41.25" hidden="1" customHeight="1">
      <c r="A27" s="7"/>
      <c r="B27" s="168"/>
      <c r="C27" s="169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t="41.25" hidden="1" customHeight="1">
      <c r="A28" s="7"/>
      <c r="B28" s="168"/>
      <c r="C28" s="169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t="41.25" hidden="1" customHeight="1">
      <c r="A29" s="7"/>
      <c r="B29" s="166"/>
      <c r="C29" s="167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68"/>
      <c r="C30" s="169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6"/>
      <c r="C31" s="167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45" t="s">
        <v>149</v>
      </c>
      <c r="E47" s="236"/>
      <c r="F47" s="236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45"/>
      <c r="E48" s="225"/>
      <c r="F48" s="225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25"/>
      <c r="F49" s="225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27</v>
      </c>
      <c r="F55" s="88" t="s">
        <v>27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NURUL HAZEQAH BINTI HASMI</v>
      </c>
      <c r="C56" s="89"/>
      <c r="D56" s="89"/>
      <c r="E56" s="89"/>
      <c r="F56" s="149" t="str">
        <f>'REKOD PRESTASI MURID'!B70</f>
        <v>EN. SUDIMAN MUSA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28</v>
      </c>
      <c r="F57" s="88" t="str">
        <f>'REKOD PRESTASI MURID'!$B$71</f>
        <v>PENGETUA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>SMK PUTRAJAYA</v>
      </c>
      <c r="F58" s="88" t="str">
        <f>'REKOD PRESTASI MURID'!$B$72</f>
        <v>SMK PUTRAJAYA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8NLGniOKRW0NPYaHoHdV8cvoqPMahN35qTF+LKV+5xKnwr6a3Iftu0IU71BHfNSqL+ihG6GyDx5sqG5NNufMNQ==" saltValue="etY1e4156ysFA6UTgxoNAg==" spinCount="100000" sheet="1" scenarios="1"/>
  <mergeCells count="21">
    <mergeCell ref="B1:F1"/>
    <mergeCell ref="B2:F2"/>
    <mergeCell ref="B3:F3"/>
    <mergeCell ref="B4:F4"/>
    <mergeCell ref="H4:J4"/>
    <mergeCell ref="B20:C21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zoomScale="80" zoomScaleNormal="80" zoomScaleSheetLayoutView="100" workbookViewId="0">
      <selection activeCell="A3" sqref="A3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29</v>
      </c>
      <c r="B1" s="34"/>
    </row>
    <row r="2" spans="1:9">
      <c r="A2" s="35"/>
      <c r="B2" s="36"/>
    </row>
    <row r="3" spans="1:9" ht="30">
      <c r="A3" s="37" t="s">
        <v>25</v>
      </c>
      <c r="B3" s="38" t="s">
        <v>122</v>
      </c>
    </row>
    <row r="4" spans="1:9" ht="43.5" customHeight="1">
      <c r="A4" s="39">
        <v>1</v>
      </c>
      <c r="B4" s="186" t="s">
        <v>123</v>
      </c>
    </row>
    <row r="5" spans="1:9" ht="43.5" customHeight="1">
      <c r="A5" s="39">
        <v>2</v>
      </c>
      <c r="B5" s="186" t="s">
        <v>124</v>
      </c>
    </row>
    <row r="6" spans="1:9" ht="43.5" customHeight="1">
      <c r="A6" s="39">
        <v>3</v>
      </c>
      <c r="B6" s="186" t="s">
        <v>125</v>
      </c>
    </row>
    <row r="7" spans="1:9" ht="43.5" customHeight="1">
      <c r="A7" s="39">
        <v>4</v>
      </c>
      <c r="B7" s="186" t="s">
        <v>126</v>
      </c>
    </row>
    <row r="8" spans="1:9" ht="43.5" customHeight="1">
      <c r="A8" s="39">
        <v>5</v>
      </c>
      <c r="B8" s="186" t="s">
        <v>127</v>
      </c>
    </row>
    <row r="9" spans="1:9" ht="43.5" customHeight="1">
      <c r="A9" s="39">
        <v>6</v>
      </c>
      <c r="B9" s="186" t="s">
        <v>128</v>
      </c>
    </row>
    <row r="10" spans="1:9">
      <c r="A10" s="35"/>
      <c r="B10" s="36"/>
    </row>
    <row r="11" spans="1:9" ht="30">
      <c r="A11" s="41" t="s">
        <v>25</v>
      </c>
      <c r="B11" s="38" t="s">
        <v>129</v>
      </c>
    </row>
    <row r="12" spans="1:9" ht="36" customHeight="1">
      <c r="A12" s="39">
        <v>1</v>
      </c>
      <c r="B12" s="186" t="s">
        <v>130</v>
      </c>
    </row>
    <row r="13" spans="1:9" ht="36" customHeight="1">
      <c r="A13" s="39">
        <v>2</v>
      </c>
      <c r="B13" s="186" t="s">
        <v>131</v>
      </c>
    </row>
    <row r="14" spans="1:9" ht="36" customHeight="1">
      <c r="A14" s="39">
        <v>3</v>
      </c>
      <c r="B14" s="186" t="s">
        <v>132</v>
      </c>
    </row>
    <row r="15" spans="1:9" ht="36" customHeight="1">
      <c r="A15" s="39">
        <v>4</v>
      </c>
      <c r="B15" s="186" t="s">
        <v>133</v>
      </c>
      <c r="I15" s="42"/>
    </row>
    <row r="16" spans="1:9" ht="36" customHeight="1">
      <c r="A16" s="39">
        <v>5</v>
      </c>
      <c r="B16" s="186" t="s">
        <v>134</v>
      </c>
    </row>
    <row r="17" spans="1:2" ht="36" customHeight="1">
      <c r="A17" s="39">
        <v>6</v>
      </c>
      <c r="B17" s="186" t="s">
        <v>135</v>
      </c>
    </row>
    <row r="18" spans="1:2">
      <c r="A18" s="35"/>
      <c r="B18" s="36"/>
    </row>
    <row r="19" spans="1:2" ht="30" hidden="1">
      <c r="A19" s="41" t="s">
        <v>25</v>
      </c>
      <c r="B19" s="38"/>
    </row>
    <row r="20" spans="1:2" ht="15.75" hidden="1">
      <c r="A20" s="39">
        <v>1</v>
      </c>
      <c r="B20" s="186"/>
    </row>
    <row r="21" spans="1:2" ht="15.75" hidden="1">
      <c r="A21" s="39">
        <v>2</v>
      </c>
      <c r="B21" s="186"/>
    </row>
    <row r="22" spans="1:2" ht="15.75" hidden="1">
      <c r="A22" s="39">
        <v>3</v>
      </c>
      <c r="B22" s="186"/>
    </row>
    <row r="23" spans="1:2" ht="15.75" hidden="1">
      <c r="A23" s="39">
        <v>4</v>
      </c>
      <c r="B23" s="186"/>
    </row>
    <row r="24" spans="1:2" ht="15.75" hidden="1">
      <c r="A24" s="39">
        <v>5</v>
      </c>
      <c r="B24" s="186"/>
    </row>
    <row r="25" spans="1:2" ht="15.75" hidden="1">
      <c r="A25" s="39">
        <v>6</v>
      </c>
      <c r="B25" s="186"/>
    </row>
    <row r="26" spans="1:2" hidden="1"/>
    <row r="27" spans="1:2" ht="30" hidden="1">
      <c r="A27" s="41" t="s">
        <v>25</v>
      </c>
      <c r="B27" s="38"/>
    </row>
    <row r="28" spans="1:2" ht="15.75" hidden="1">
      <c r="A28" s="39">
        <v>1</v>
      </c>
      <c r="B28" s="186"/>
    </row>
    <row r="29" spans="1:2" ht="15.75" hidden="1">
      <c r="A29" s="39">
        <v>2</v>
      </c>
      <c r="B29" s="186"/>
    </row>
    <row r="30" spans="1:2" ht="15.75" hidden="1">
      <c r="A30" s="39">
        <v>3</v>
      </c>
      <c r="B30" s="186"/>
    </row>
    <row r="31" spans="1:2" ht="15.75" hidden="1">
      <c r="A31" s="39">
        <v>4</v>
      </c>
      <c r="B31" s="186"/>
    </row>
    <row r="32" spans="1:2" ht="15.75" hidden="1">
      <c r="A32" s="39">
        <v>5</v>
      </c>
      <c r="B32" s="186"/>
    </row>
    <row r="33" spans="1:2" ht="15.75" hidden="1">
      <c r="A33" s="39">
        <v>6</v>
      </c>
      <c r="B33" s="186"/>
    </row>
    <row r="34" spans="1:2"/>
    <row r="35" spans="1:2" ht="30" hidden="1">
      <c r="A35" s="41" t="s">
        <v>25</v>
      </c>
      <c r="B35" s="38"/>
    </row>
    <row r="36" spans="1:2" ht="15.75" hidden="1">
      <c r="A36" s="39">
        <v>1</v>
      </c>
      <c r="B36" s="186"/>
    </row>
    <row r="37" spans="1:2" ht="15.75" hidden="1">
      <c r="A37" s="39">
        <v>2</v>
      </c>
      <c r="B37" s="186"/>
    </row>
    <row r="38" spans="1:2" ht="15.75" hidden="1">
      <c r="A38" s="39">
        <v>3</v>
      </c>
      <c r="B38" s="186"/>
    </row>
    <row r="39" spans="1:2" ht="15.75" hidden="1">
      <c r="A39" s="39">
        <v>4</v>
      </c>
      <c r="B39" s="186"/>
    </row>
    <row r="40" spans="1:2" ht="15.75" hidden="1">
      <c r="A40" s="39">
        <v>5</v>
      </c>
      <c r="B40" s="186"/>
    </row>
    <row r="41" spans="1:2" ht="15.75" hidden="1">
      <c r="A41" s="39">
        <v>6</v>
      </c>
      <c r="B41" s="186"/>
    </row>
    <row r="42" spans="1:2" hidden="1"/>
    <row r="43" spans="1:2" ht="30" hidden="1">
      <c r="A43" s="41" t="s">
        <v>25</v>
      </c>
      <c r="B43" s="38"/>
    </row>
    <row r="44" spans="1:2" ht="15.75" hidden="1">
      <c r="A44" s="39">
        <v>1</v>
      </c>
      <c r="B44" s="186"/>
    </row>
    <row r="45" spans="1:2" ht="15.75" hidden="1">
      <c r="A45" s="39">
        <v>2</v>
      </c>
      <c r="B45" s="186"/>
    </row>
    <row r="46" spans="1:2" ht="15.75" hidden="1">
      <c r="A46" s="39">
        <v>3</v>
      </c>
      <c r="B46" s="186"/>
    </row>
    <row r="47" spans="1:2" ht="15.75" hidden="1">
      <c r="A47" s="39">
        <v>4</v>
      </c>
      <c r="B47" s="186"/>
    </row>
    <row r="48" spans="1:2" ht="15.75" hidden="1">
      <c r="A48" s="39">
        <v>5</v>
      </c>
      <c r="B48" s="186"/>
    </row>
    <row r="49" spans="1:2" ht="15.75" hidden="1">
      <c r="A49" s="194">
        <v>6</v>
      </c>
      <c r="B49" s="186"/>
    </row>
    <row r="50" spans="1:2" ht="21.75" hidden="1" customHeight="1">
      <c r="B50" s="191"/>
    </row>
    <row r="51" spans="1:2" ht="30" hidden="1">
      <c r="A51" s="192" t="s">
        <v>25</v>
      </c>
      <c r="B51" s="193"/>
    </row>
    <row r="52" spans="1:2" ht="15.75" hidden="1">
      <c r="A52" s="39">
        <v>1</v>
      </c>
      <c r="B52" s="186"/>
    </row>
    <row r="53" spans="1:2" ht="15.75" hidden="1">
      <c r="A53" s="39">
        <v>2</v>
      </c>
      <c r="B53" s="186"/>
    </row>
    <row r="54" spans="1:2" ht="15.75" hidden="1">
      <c r="A54" s="39">
        <v>3</v>
      </c>
      <c r="B54" s="186"/>
    </row>
    <row r="55" spans="1:2" ht="15.75" hidden="1">
      <c r="A55" s="39">
        <v>4</v>
      </c>
      <c r="B55" s="186"/>
    </row>
    <row r="56" spans="1:2" ht="15.75" hidden="1">
      <c r="A56" s="39">
        <v>5</v>
      </c>
      <c r="B56" s="186"/>
    </row>
    <row r="57" spans="1:2" ht="15.75" hidden="1">
      <c r="A57" s="39">
        <v>6</v>
      </c>
      <c r="B57" s="186"/>
    </row>
    <row r="58" spans="1:2" hidden="1"/>
    <row r="59" spans="1:2" ht="30" hidden="1">
      <c r="A59" s="41" t="s">
        <v>25</v>
      </c>
      <c r="B59" s="38"/>
    </row>
    <row r="60" spans="1:2" ht="15.75" hidden="1">
      <c r="A60" s="39">
        <v>1</v>
      </c>
      <c r="B60" s="186"/>
    </row>
    <row r="61" spans="1:2" ht="15.75" hidden="1">
      <c r="A61" s="39">
        <v>2</v>
      </c>
      <c r="B61" s="186"/>
    </row>
    <row r="62" spans="1:2" ht="15.75" hidden="1">
      <c r="A62" s="39">
        <v>3</v>
      </c>
      <c r="B62" s="186"/>
    </row>
    <row r="63" spans="1:2" ht="15.75" hidden="1">
      <c r="A63" s="39">
        <v>4</v>
      </c>
      <c r="B63" s="186"/>
    </row>
    <row r="64" spans="1:2" ht="15.75" hidden="1">
      <c r="A64" s="39">
        <v>5</v>
      </c>
      <c r="B64" s="186"/>
    </row>
    <row r="65" spans="1:2" ht="15.75" hidden="1">
      <c r="A65" s="39">
        <v>6</v>
      </c>
      <c r="B65" s="186"/>
    </row>
    <row r="66" spans="1:2" hidden="1"/>
    <row r="67" spans="1:2" ht="30" hidden="1">
      <c r="A67" s="41" t="s">
        <v>25</v>
      </c>
      <c r="B67" s="38"/>
    </row>
    <row r="68" spans="1:2" ht="15.75" hidden="1">
      <c r="A68" s="39">
        <v>1</v>
      </c>
      <c r="B68" s="186"/>
    </row>
    <row r="69" spans="1:2" ht="15.75" hidden="1">
      <c r="A69" s="39">
        <v>2</v>
      </c>
      <c r="B69" s="186"/>
    </row>
    <row r="70" spans="1:2" ht="15.75" hidden="1">
      <c r="A70" s="39">
        <v>3</v>
      </c>
      <c r="B70" s="186"/>
    </row>
    <row r="71" spans="1:2" ht="15.75" hidden="1">
      <c r="A71" s="39">
        <v>4</v>
      </c>
      <c r="B71" s="186"/>
    </row>
    <row r="72" spans="1:2" ht="15.75" hidden="1">
      <c r="A72" s="39">
        <v>5</v>
      </c>
      <c r="B72" s="186"/>
    </row>
    <row r="73" spans="1:2" ht="15.75" hidden="1">
      <c r="A73" s="39">
        <v>6</v>
      </c>
      <c r="B73" s="186"/>
    </row>
    <row r="74" spans="1:2" hidden="1">
      <c r="B74" s="43"/>
    </row>
    <row r="75" spans="1:2" ht="30" hidden="1">
      <c r="A75" s="41" t="s">
        <v>25</v>
      </c>
      <c r="B75" s="38"/>
    </row>
    <row r="76" spans="1:2" ht="15.75" hidden="1">
      <c r="A76" s="39">
        <v>1</v>
      </c>
      <c r="B76" s="187"/>
    </row>
    <row r="77" spans="1:2" ht="15.75" hidden="1" customHeight="1">
      <c r="A77" s="39">
        <v>2</v>
      </c>
      <c r="B77" s="187"/>
    </row>
    <row r="78" spans="1:2" ht="15.75" hidden="1">
      <c r="A78" s="39">
        <v>3</v>
      </c>
      <c r="B78" s="187"/>
    </row>
    <row r="79" spans="1:2" ht="15.75" hidden="1">
      <c r="A79" s="39">
        <v>4</v>
      </c>
      <c r="B79" s="187"/>
    </row>
    <row r="80" spans="1:2" ht="15.75" hidden="1">
      <c r="A80" s="39">
        <v>5</v>
      </c>
      <c r="B80" s="187"/>
    </row>
    <row r="81" spans="1:2" ht="15.75" hidden="1">
      <c r="A81" s="39">
        <v>6</v>
      </c>
      <c r="B81" s="187"/>
    </row>
    <row r="82" spans="1:2" hidden="1"/>
    <row r="83" spans="1:2" ht="30" hidden="1">
      <c r="A83" s="41" t="s">
        <v>25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25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25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25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25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25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25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25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25</v>
      </c>
      <c r="B147" s="38"/>
    </row>
    <row r="148" spans="1:2" ht="15.75" hidden="1">
      <c r="A148" s="39">
        <v>1</v>
      </c>
      <c r="B148" s="186"/>
    </row>
    <row r="149" spans="1:2" ht="15.75" hidden="1">
      <c r="A149" s="39">
        <v>2</v>
      </c>
      <c r="B149" s="186"/>
    </row>
    <row r="150" spans="1:2" ht="15.75" hidden="1">
      <c r="A150" s="39">
        <v>3</v>
      </c>
      <c r="B150" s="186"/>
    </row>
    <row r="151" spans="1:2" ht="15.75" hidden="1">
      <c r="A151" s="39">
        <v>4</v>
      </c>
      <c r="B151" s="186"/>
    </row>
    <row r="152" spans="1:2" ht="15.75" hidden="1">
      <c r="A152" s="39">
        <v>5</v>
      </c>
      <c r="B152" s="186"/>
    </row>
    <row r="153" spans="1:2" ht="15.75" hidden="1">
      <c r="A153" s="39">
        <v>6</v>
      </c>
      <c r="B153" s="186"/>
    </row>
    <row r="154" spans="1:2" hidden="1">
      <c r="B154" s="43"/>
    </row>
    <row r="155" spans="1:2" ht="30" hidden="1">
      <c r="A155" s="41" t="s">
        <v>25</v>
      </c>
      <c r="B155" s="38"/>
    </row>
    <row r="156" spans="1:2" ht="15.75" hidden="1">
      <c r="A156" s="39">
        <v>1</v>
      </c>
      <c r="B156" s="187"/>
    </row>
    <row r="157" spans="1:2" ht="15.75" hidden="1">
      <c r="A157" s="39">
        <v>2</v>
      </c>
      <c r="B157" s="187"/>
    </row>
    <row r="158" spans="1:2" ht="15.75" hidden="1">
      <c r="A158" s="39">
        <v>3</v>
      </c>
      <c r="B158" s="187"/>
    </row>
    <row r="159" spans="1:2" ht="15.75" hidden="1">
      <c r="A159" s="39">
        <v>4</v>
      </c>
      <c r="B159" s="187"/>
    </row>
    <row r="160" spans="1:2" ht="15.75" hidden="1">
      <c r="A160" s="39">
        <v>5</v>
      </c>
      <c r="B160" s="187"/>
    </row>
    <row r="161" spans="1:2" ht="15.75" hidden="1">
      <c r="A161" s="39">
        <v>6</v>
      </c>
      <c r="B161" s="187"/>
    </row>
    <row r="162" spans="1:2" hidden="1">
      <c r="B162" s="43"/>
    </row>
    <row r="163" spans="1:2" ht="15" hidden="1">
      <c r="A163" s="46" t="s">
        <v>25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25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25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25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25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30">
      <c r="A203" s="41" t="s">
        <v>25</v>
      </c>
      <c r="B203" s="177" t="s">
        <v>47</v>
      </c>
    </row>
    <row r="204" spans="1:2" ht="48" customHeight="1">
      <c r="A204" s="39">
        <v>1</v>
      </c>
      <c r="B204" s="188" t="s">
        <v>136</v>
      </c>
    </row>
    <row r="205" spans="1:2" ht="48" customHeight="1">
      <c r="A205" s="39">
        <v>2</v>
      </c>
      <c r="B205" s="188" t="s">
        <v>137</v>
      </c>
    </row>
    <row r="206" spans="1:2" ht="48" customHeight="1">
      <c r="A206" s="39">
        <v>3</v>
      </c>
      <c r="B206" s="188" t="s">
        <v>138</v>
      </c>
    </row>
    <row r="207" spans="1:2" ht="48" customHeight="1">
      <c r="A207" s="39">
        <v>4</v>
      </c>
      <c r="B207" s="188" t="s">
        <v>139</v>
      </c>
    </row>
    <row r="208" spans="1:2" ht="48" customHeight="1">
      <c r="A208" s="39">
        <v>5</v>
      </c>
      <c r="B208" s="188" t="s">
        <v>140</v>
      </c>
    </row>
    <row r="209" spans="1:2" ht="48" customHeight="1">
      <c r="A209" s="39">
        <v>6</v>
      </c>
      <c r="B209" s="188" t="s">
        <v>141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jsjcU1qqvBUsui/son5A+DD2zwUJmE5eVEun9/BVjvm/ynGFk1219XumxpNW6CWIWKhUL/fANcbmcyV7VjdjFA==" saltValue="Itvy1iUmCk3I+9CeHhvkWQ==" spinCount="100000" sheet="1" objects="1" scenarios="1"/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zoomScale="80" zoomScaleNormal="80" zoomScaleSheetLayoutView="70" workbookViewId="0">
      <selection activeCell="J28" sqref="J28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44" t="str">
        <f>'REKOD PRESTASI MURID'!A7</f>
        <v>AL-SYARIAH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23" ht="15.95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</row>
    <row r="3" spans="1:23" ht="15.95" customHeight="1">
      <c r="A3" s="173"/>
      <c r="B3" s="173"/>
      <c r="C3" s="173"/>
      <c r="D3" s="173"/>
      <c r="E3" s="173"/>
      <c r="F3" s="173"/>
      <c r="G3" s="173"/>
      <c r="H3" s="175" t="s">
        <v>76</v>
      </c>
      <c r="I3" s="174" t="str">
        <f>'REKOD PRESTASI MURID'!D1</f>
        <v>SMK PUTRAJAYA</v>
      </c>
      <c r="J3" s="173"/>
      <c r="K3" s="173"/>
      <c r="L3" s="175" t="s">
        <v>77</v>
      </c>
      <c r="M3" s="174" t="str">
        <f>'REKOD PRESTASI MURID'!D6</f>
        <v>NURUL HAZEQAH BINTI HASMI</v>
      </c>
      <c r="N3" s="173"/>
      <c r="O3" s="173"/>
      <c r="P3" s="173"/>
      <c r="Q3" s="173"/>
    </row>
    <row r="4" spans="1:23" ht="15.95" customHeight="1">
      <c r="A4" s="173"/>
      <c r="B4" s="173"/>
      <c r="C4" s="173"/>
      <c r="D4" s="173"/>
      <c r="E4" s="173"/>
      <c r="F4" s="173"/>
      <c r="G4" s="173"/>
      <c r="H4" s="175" t="s">
        <v>19</v>
      </c>
      <c r="I4" s="174" t="str">
        <f>'REKOD PRESTASI MURID'!D7</f>
        <v>TING 2 A</v>
      </c>
      <c r="J4" s="173"/>
      <c r="K4" s="173"/>
      <c r="L4" s="173"/>
      <c r="M4" s="173"/>
      <c r="N4" s="173"/>
      <c r="O4" s="173"/>
      <c r="P4" s="173"/>
      <c r="Q4" s="173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AL-QURAN WA AL-HIFZ</v>
      </c>
      <c r="C6" s="6"/>
      <c r="D6" s="6"/>
      <c r="E6" s="6"/>
      <c r="F6" s="6"/>
      <c r="G6" s="6"/>
      <c r="H6" s="7"/>
      <c r="I6" s="4"/>
      <c r="J6" s="5" t="str">
        <f>'REKOD PRESTASI MURID'!F11</f>
        <v>FIQH  AL-IBADAH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25</v>
      </c>
      <c r="C7" s="10" t="s">
        <v>30</v>
      </c>
      <c r="D7" s="10" t="s">
        <v>31</v>
      </c>
      <c r="E7" s="10" t="s">
        <v>32</v>
      </c>
      <c r="F7" s="10" t="s">
        <v>73</v>
      </c>
      <c r="G7" s="10" t="s">
        <v>74</v>
      </c>
      <c r="H7" s="10" t="s">
        <v>75</v>
      </c>
      <c r="I7" s="8"/>
      <c r="J7" s="9" t="s">
        <v>25</v>
      </c>
      <c r="K7" s="10" t="s">
        <v>30</v>
      </c>
      <c r="L7" s="10" t="s">
        <v>31</v>
      </c>
      <c r="M7" s="10" t="s">
        <v>32</v>
      </c>
      <c r="N7" s="10" t="s">
        <v>73</v>
      </c>
      <c r="O7" s="10" t="s">
        <v>74</v>
      </c>
      <c r="P7" s="10" t="s">
        <v>75</v>
      </c>
      <c r="Q7" s="8"/>
    </row>
    <row r="8" spans="1:23">
      <c r="A8" s="8"/>
      <c r="B8" s="11" t="s">
        <v>36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36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37</v>
      </c>
      <c r="G21" s="16">
        <f>SUM(C8:H8)</f>
        <v>30</v>
      </c>
      <c r="H21" s="15" t="s">
        <v>38</v>
      </c>
      <c r="I21" s="8"/>
      <c r="J21" s="8"/>
      <c r="K21" s="8"/>
      <c r="L21" s="8"/>
      <c r="M21" s="8"/>
      <c r="N21" s="15" t="s">
        <v>37</v>
      </c>
      <c r="O21" s="16">
        <f>SUM(K8:P8)</f>
        <v>30</v>
      </c>
      <c r="P21" s="15" t="s">
        <v>38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204" t="s">
        <v>11</v>
      </c>
      <c r="C24" s="29"/>
      <c r="D24" s="29"/>
      <c r="E24" s="29"/>
      <c r="F24" s="29"/>
      <c r="G24" s="29"/>
      <c r="H24" s="30"/>
      <c r="I24" s="4"/>
      <c r="J24" s="5"/>
      <c r="K24" s="18"/>
      <c r="L24" s="18"/>
      <c r="M24" s="18"/>
      <c r="N24" s="18"/>
      <c r="O24" s="18"/>
      <c r="P24" s="7"/>
      <c r="Q24" s="6"/>
    </row>
    <row r="25" spans="1:17" ht="18.75">
      <c r="A25" s="8"/>
      <c r="B25" s="9" t="s">
        <v>25</v>
      </c>
      <c r="C25" s="10" t="s">
        <v>30</v>
      </c>
      <c r="D25" s="10" t="s">
        <v>31</v>
      </c>
      <c r="E25" s="10" t="s">
        <v>32</v>
      </c>
      <c r="F25" s="10" t="s">
        <v>33</v>
      </c>
      <c r="G25" s="10" t="s">
        <v>34</v>
      </c>
      <c r="H25" s="10" t="s">
        <v>35</v>
      </c>
      <c r="I25" s="8"/>
      <c r="J25" s="5"/>
      <c r="K25" s="18"/>
      <c r="L25" s="18"/>
      <c r="M25" s="18"/>
      <c r="N25" s="18"/>
      <c r="O25" s="18"/>
      <c r="P25" s="7"/>
      <c r="Q25" s="8"/>
    </row>
    <row r="26" spans="1:17" ht="18.75">
      <c r="A26" s="8"/>
      <c r="B26" s="11" t="s">
        <v>36</v>
      </c>
      <c r="C26" s="11">
        <f>COUNTIF('REKOD PRESTASI MURID'!$AD$12:$AD$65,1)</f>
        <v>0</v>
      </c>
      <c r="D26" s="11">
        <f>COUNTIF('REKOD PRESTASI MURID'!$AD$12:$AD$65,2)</f>
        <v>0</v>
      </c>
      <c r="E26" s="11">
        <f>COUNTIF('REKOD PRESTASI MURID'!$AD$12:$AD$65,3)</f>
        <v>0</v>
      </c>
      <c r="F26" s="11">
        <f>COUNTIF('REKOD PRESTASI MURID'!$AD$12:$AD$65,4)</f>
        <v>5</v>
      </c>
      <c r="G26" s="11">
        <f>COUNTIF('REKOD PRESTASI MURID'!$AD$12:$AD$65,5)</f>
        <v>20</v>
      </c>
      <c r="H26" s="11">
        <f>COUNTIF('REKOD PRESTASI MURID'!$AD$12:$AD$65,6)</f>
        <v>5</v>
      </c>
      <c r="I26" s="8"/>
      <c r="J26" s="5"/>
      <c r="K26" s="18"/>
      <c r="L26" s="18"/>
      <c r="M26" s="18"/>
      <c r="N26" s="18"/>
      <c r="O26" s="18"/>
      <c r="P26" s="7"/>
      <c r="Q26" s="8"/>
    </row>
    <row r="27" spans="1:17" ht="12.75" customHeight="1">
      <c r="A27" s="8"/>
      <c r="B27" s="19"/>
      <c r="C27" s="19"/>
      <c r="D27" s="19"/>
      <c r="E27" s="19"/>
      <c r="F27" s="19"/>
      <c r="G27" s="19"/>
      <c r="H27" s="19"/>
      <c r="I27" s="8"/>
      <c r="J27" s="5"/>
      <c r="K27" s="18"/>
      <c r="L27" s="18"/>
      <c r="M27" s="18"/>
      <c r="N27" s="18"/>
      <c r="O27" s="18"/>
      <c r="P27" s="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37</v>
      </c>
      <c r="G39" s="16">
        <f>SUM(C26:H26)</f>
        <v>30</v>
      </c>
      <c r="H39" s="15" t="s">
        <v>38</v>
      </c>
      <c r="I39" s="14"/>
      <c r="J39" s="19"/>
      <c r="K39" s="19"/>
      <c r="L39" s="19"/>
      <c r="M39" s="19"/>
      <c r="N39" s="19"/>
      <c r="O39" s="19"/>
      <c r="P39" s="19"/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0</v>
      </c>
      <c r="C41" s="6"/>
      <c r="D41" s="6"/>
      <c r="E41" s="6"/>
      <c r="F41" s="6"/>
      <c r="G41" s="6"/>
      <c r="H41" s="7"/>
      <c r="I41" s="4"/>
      <c r="J41" s="5">
        <f>'REKOD PRESTASI MURID'!J11</f>
        <v>0</v>
      </c>
      <c r="K41" s="6"/>
      <c r="L41" s="6"/>
      <c r="M41" s="6"/>
      <c r="N41" s="6"/>
      <c r="O41" s="6"/>
      <c r="P41" s="7"/>
      <c r="Q41" s="8"/>
    </row>
    <row r="42" spans="1:17" hidden="1">
      <c r="A42" s="8"/>
      <c r="B42" s="9" t="s">
        <v>25</v>
      </c>
      <c r="C42" s="10" t="s">
        <v>30</v>
      </c>
      <c r="D42" s="10" t="s">
        <v>31</v>
      </c>
      <c r="E42" s="10" t="s">
        <v>32</v>
      </c>
      <c r="F42" s="10" t="s">
        <v>73</v>
      </c>
      <c r="G42" s="10" t="s">
        <v>74</v>
      </c>
      <c r="H42" s="10" t="s">
        <v>75</v>
      </c>
      <c r="I42" s="8"/>
      <c r="J42" s="9" t="s">
        <v>25</v>
      </c>
      <c r="K42" s="10" t="s">
        <v>30</v>
      </c>
      <c r="L42" s="10" t="s">
        <v>31</v>
      </c>
      <c r="M42" s="10" t="s">
        <v>32</v>
      </c>
      <c r="N42" s="10" t="s">
        <v>73</v>
      </c>
      <c r="O42" s="10" t="s">
        <v>74</v>
      </c>
      <c r="P42" s="10" t="s">
        <v>75</v>
      </c>
      <c r="Q42" s="8"/>
    </row>
    <row r="43" spans="1:17" hidden="1">
      <c r="A43" s="8"/>
      <c r="B43" s="11" t="s">
        <v>36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36</v>
      </c>
      <c r="K43" s="11">
        <f>COUNTIF('REKOD PRESTASI MURID'!$H$12:$H$65,1)</f>
        <v>0</v>
      </c>
      <c r="L43" s="11">
        <f>COUNTIF('REKOD PRESTASI MURID'!$H$12:$H$65,2)</f>
        <v>0</v>
      </c>
      <c r="M43" s="11">
        <f>COUNTIF('REKOD PRESTASI MURID'!$H$12:$H$65,3)</f>
        <v>0</v>
      </c>
      <c r="N43" s="11">
        <f>COUNTIF('REKOD PRESTASI MURID'!$H$12:$H$65,4)</f>
        <v>0</v>
      </c>
      <c r="O43" s="11">
        <f>COUNTIF('REKOD PRESTASI MURID'!$H$12:$H$65,5)</f>
        <v>0</v>
      </c>
      <c r="P43" s="11">
        <f>COUNTIF('REKOD PRESTASI MURID'!$H$12:$H$65,6)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37</v>
      </c>
      <c r="G56" s="16">
        <f>SUM(C43:H43)</f>
        <v>0</v>
      </c>
      <c r="H56" s="15" t="s">
        <v>38</v>
      </c>
      <c r="I56" s="8"/>
      <c r="J56" s="8"/>
      <c r="K56" s="8"/>
      <c r="L56" s="8"/>
      <c r="M56" s="8"/>
      <c r="N56" s="15" t="s">
        <v>37</v>
      </c>
      <c r="O56" s="16">
        <f>SUM(K43:P43)</f>
        <v>0</v>
      </c>
      <c r="P56" s="15" t="s">
        <v>38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25</v>
      </c>
      <c r="C60" s="10" t="s">
        <v>30</v>
      </c>
      <c r="D60" s="10" t="s">
        <v>31</v>
      </c>
      <c r="E60" s="10" t="s">
        <v>32</v>
      </c>
      <c r="F60" s="10" t="s">
        <v>33</v>
      </c>
      <c r="G60" s="10" t="s">
        <v>34</v>
      </c>
      <c r="H60" s="10" t="s">
        <v>35</v>
      </c>
      <c r="I60" s="8"/>
      <c r="J60" s="9" t="s">
        <v>25</v>
      </c>
      <c r="K60" s="10" t="s">
        <v>30</v>
      </c>
      <c r="L60" s="10" t="s">
        <v>31</v>
      </c>
      <c r="M60" s="10" t="s">
        <v>32</v>
      </c>
      <c r="N60" s="10" t="s">
        <v>33</v>
      </c>
      <c r="O60" s="10" t="s">
        <v>34</v>
      </c>
      <c r="P60" s="10" t="s">
        <v>35</v>
      </c>
      <c r="Q60" s="8"/>
    </row>
    <row r="61" spans="1:17" hidden="1">
      <c r="A61" s="8"/>
      <c r="B61" s="11" t="s">
        <v>36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36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37</v>
      </c>
      <c r="G74" s="16">
        <f>SUM(C61:H61)</f>
        <v>0</v>
      </c>
      <c r="H74" s="15" t="s">
        <v>38</v>
      </c>
      <c r="I74" s="14"/>
      <c r="J74" s="19"/>
      <c r="K74" s="19"/>
      <c r="L74" s="19"/>
      <c r="M74" s="19"/>
      <c r="N74" s="15" t="s">
        <v>37</v>
      </c>
      <c r="O74" s="16">
        <f>SUM(K61:P61)</f>
        <v>0</v>
      </c>
      <c r="P74" s="15" t="s">
        <v>38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25</v>
      </c>
      <c r="C77" s="10" t="s">
        <v>30</v>
      </c>
      <c r="D77" s="10" t="s">
        <v>31</v>
      </c>
      <c r="E77" s="10" t="s">
        <v>32</v>
      </c>
      <c r="F77" s="10" t="s">
        <v>33</v>
      </c>
      <c r="G77" s="10" t="s">
        <v>34</v>
      </c>
      <c r="H77" s="10" t="s">
        <v>35</v>
      </c>
      <c r="I77" s="8"/>
      <c r="J77" s="9" t="s">
        <v>25</v>
      </c>
      <c r="K77" s="10" t="s">
        <v>30</v>
      </c>
      <c r="L77" s="10" t="s">
        <v>31</v>
      </c>
      <c r="M77" s="10" t="s">
        <v>32</v>
      </c>
      <c r="N77" s="10" t="s">
        <v>33</v>
      </c>
      <c r="O77" s="10" t="s">
        <v>34</v>
      </c>
      <c r="P77" s="10" t="s">
        <v>35</v>
      </c>
      <c r="Q77" s="8"/>
    </row>
    <row r="78" spans="1:17" hidden="1">
      <c r="A78" s="8"/>
      <c r="B78" s="11" t="s">
        <v>36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36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37</v>
      </c>
      <c r="G91" s="16">
        <f>SUM(C78:H78)</f>
        <v>0</v>
      </c>
      <c r="H91" s="15" t="s">
        <v>38</v>
      </c>
      <c r="I91" s="8"/>
      <c r="J91" s="8"/>
      <c r="K91" s="8"/>
      <c r="L91" s="8"/>
      <c r="M91" s="8"/>
      <c r="N91" s="15" t="s">
        <v>37</v>
      </c>
      <c r="O91" s="16">
        <f>SUM(K78:P78)</f>
        <v>0</v>
      </c>
      <c r="P91" s="15" t="s">
        <v>38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25</v>
      </c>
      <c r="C95" s="10" t="s">
        <v>30</v>
      </c>
      <c r="D95" s="10" t="s">
        <v>31</v>
      </c>
      <c r="E95" s="10" t="s">
        <v>32</v>
      </c>
      <c r="F95" s="10" t="s">
        <v>33</v>
      </c>
      <c r="G95" s="10" t="s">
        <v>34</v>
      </c>
      <c r="H95" s="10" t="s">
        <v>35</v>
      </c>
      <c r="I95" s="8"/>
      <c r="J95" s="9" t="s">
        <v>25</v>
      </c>
      <c r="K95" s="10" t="s">
        <v>30</v>
      </c>
      <c r="L95" s="10" t="s">
        <v>31</v>
      </c>
      <c r="M95" s="10" t="s">
        <v>32</v>
      </c>
      <c r="N95" s="10" t="s">
        <v>33</v>
      </c>
      <c r="O95" s="10" t="s">
        <v>34</v>
      </c>
      <c r="P95" s="10" t="s">
        <v>35</v>
      </c>
      <c r="Q95" s="8"/>
    </row>
    <row r="96" spans="1:17" hidden="1">
      <c r="A96" s="8"/>
      <c r="B96" s="11" t="s">
        <v>36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36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37</v>
      </c>
      <c r="G109" s="16">
        <f>SUM(C96:H96)</f>
        <v>0</v>
      </c>
      <c r="H109" s="15" t="s">
        <v>38</v>
      </c>
      <c r="I109" s="14"/>
      <c r="J109" s="19"/>
      <c r="K109" s="19"/>
      <c r="L109" s="19"/>
      <c r="M109" s="19"/>
      <c r="N109" s="15" t="s">
        <v>37</v>
      </c>
      <c r="O109" s="16">
        <f>SUM(K96:P96)</f>
        <v>0</v>
      </c>
      <c r="P109" s="15" t="s">
        <v>38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25</v>
      </c>
      <c r="C112" s="10" t="s">
        <v>30</v>
      </c>
      <c r="D112" s="10" t="s">
        <v>31</v>
      </c>
      <c r="E112" s="10" t="s">
        <v>32</v>
      </c>
      <c r="F112" s="10" t="s">
        <v>33</v>
      </c>
      <c r="G112" s="10" t="s">
        <v>34</v>
      </c>
      <c r="H112" s="10" t="s">
        <v>35</v>
      </c>
      <c r="I112" s="8"/>
      <c r="J112" s="9" t="s">
        <v>25</v>
      </c>
      <c r="K112" s="10" t="s">
        <v>30</v>
      </c>
      <c r="L112" s="10" t="s">
        <v>31</v>
      </c>
      <c r="M112" s="10" t="s">
        <v>32</v>
      </c>
      <c r="N112" s="10" t="s">
        <v>33</v>
      </c>
      <c r="O112" s="10" t="s">
        <v>34</v>
      </c>
      <c r="P112" s="10" t="s">
        <v>35</v>
      </c>
      <c r="Q112" s="8"/>
    </row>
    <row r="113" spans="1:17" hidden="1">
      <c r="A113" s="8"/>
      <c r="B113" s="11" t="s">
        <v>36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36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37</v>
      </c>
      <c r="G126" s="16">
        <f>SUM(C113:H113)</f>
        <v>0</v>
      </c>
      <c r="H126" s="15" t="s">
        <v>38</v>
      </c>
      <c r="I126" s="8"/>
      <c r="J126" s="8"/>
      <c r="K126" s="8"/>
      <c r="L126" s="8"/>
      <c r="M126" s="8"/>
      <c r="N126" s="15" t="s">
        <v>37</v>
      </c>
      <c r="O126" s="16">
        <f>SUM(K113:P113)</f>
        <v>0</v>
      </c>
      <c r="P126" s="15" t="s">
        <v>38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39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40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25</v>
      </c>
      <c r="C130" s="10" t="s">
        <v>30</v>
      </c>
      <c r="D130" s="10" t="s">
        <v>31</v>
      </c>
      <c r="E130" s="10" t="s">
        <v>32</v>
      </c>
      <c r="F130" s="10" t="s">
        <v>33</v>
      </c>
      <c r="G130" s="10" t="s">
        <v>34</v>
      </c>
      <c r="H130" s="10" t="s">
        <v>35</v>
      </c>
      <c r="I130" s="8"/>
      <c r="J130" s="9" t="s">
        <v>25</v>
      </c>
      <c r="K130" s="10" t="s">
        <v>30</v>
      </c>
      <c r="L130" s="10" t="s">
        <v>31</v>
      </c>
      <c r="M130" s="10" t="s">
        <v>32</v>
      </c>
      <c r="N130" s="10" t="s">
        <v>33</v>
      </c>
      <c r="O130" s="10" t="s">
        <v>34</v>
      </c>
      <c r="P130" s="10" t="s">
        <v>35</v>
      </c>
      <c r="Q130" s="8"/>
    </row>
    <row r="131" spans="1:17" hidden="1">
      <c r="A131" s="8"/>
      <c r="B131" s="11" t="s">
        <v>36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36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37</v>
      </c>
      <c r="G144" s="16">
        <f>SUM(C131:H131)</f>
        <v>0</v>
      </c>
      <c r="H144" s="15" t="s">
        <v>38</v>
      </c>
      <c r="I144" s="14"/>
      <c r="J144" s="19"/>
      <c r="K144" s="19"/>
      <c r="L144" s="19"/>
      <c r="M144" s="19"/>
      <c r="N144" s="15" t="s">
        <v>37</v>
      </c>
      <c r="O144" s="16">
        <f>SUM(K131:P131)</f>
        <v>0</v>
      </c>
      <c r="P144" s="15" t="s">
        <v>38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41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42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25</v>
      </c>
      <c r="C148" s="10" t="s">
        <v>30</v>
      </c>
      <c r="D148" s="10" t="s">
        <v>31</v>
      </c>
      <c r="E148" s="10" t="s">
        <v>32</v>
      </c>
      <c r="F148" s="10" t="s">
        <v>33</v>
      </c>
      <c r="G148" s="10" t="s">
        <v>34</v>
      </c>
      <c r="H148" s="10" t="s">
        <v>35</v>
      </c>
      <c r="I148" s="8"/>
      <c r="J148" s="9" t="s">
        <v>25</v>
      </c>
      <c r="K148" s="10" t="s">
        <v>30</v>
      </c>
      <c r="L148" s="10" t="s">
        <v>31</v>
      </c>
      <c r="M148" s="10" t="s">
        <v>32</v>
      </c>
      <c r="N148" s="10" t="s">
        <v>33</v>
      </c>
      <c r="O148" s="10" t="s">
        <v>34</v>
      </c>
      <c r="P148" s="10" t="s">
        <v>35</v>
      </c>
      <c r="Q148" s="8"/>
    </row>
    <row r="149" spans="1:17" hidden="1">
      <c r="A149" s="8"/>
      <c r="B149" s="11" t="s">
        <v>36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36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37</v>
      </c>
      <c r="G162" s="16">
        <f>SUM(C149:H149)</f>
        <v>0</v>
      </c>
      <c r="H162" s="15" t="s">
        <v>38</v>
      </c>
      <c r="I162" s="8"/>
      <c r="J162" s="8"/>
      <c r="K162" s="8"/>
      <c r="L162" s="8"/>
      <c r="M162" s="8"/>
      <c r="N162" s="15" t="s">
        <v>37</v>
      </c>
      <c r="O162" s="16">
        <f>SUM(K149:P149)</f>
        <v>0</v>
      </c>
      <c r="P162" s="15" t="s">
        <v>38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43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44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25</v>
      </c>
      <c r="C166" s="10" t="s">
        <v>30</v>
      </c>
      <c r="D166" s="10" t="s">
        <v>31</v>
      </c>
      <c r="E166" s="10" t="s">
        <v>32</v>
      </c>
      <c r="F166" s="10" t="s">
        <v>33</v>
      </c>
      <c r="G166" s="10" t="s">
        <v>34</v>
      </c>
      <c r="H166" s="10" t="s">
        <v>35</v>
      </c>
      <c r="I166" s="8"/>
      <c r="J166" s="9" t="s">
        <v>25</v>
      </c>
      <c r="K166" s="10" t="s">
        <v>30</v>
      </c>
      <c r="L166" s="10" t="s">
        <v>31</v>
      </c>
      <c r="M166" s="10" t="s">
        <v>32</v>
      </c>
      <c r="N166" s="10" t="s">
        <v>33</v>
      </c>
      <c r="O166" s="10" t="s">
        <v>34</v>
      </c>
      <c r="P166" s="10" t="s">
        <v>35</v>
      </c>
      <c r="Q166" s="8"/>
    </row>
    <row r="167" spans="1:17" hidden="1">
      <c r="A167" s="8"/>
      <c r="B167" s="11" t="s">
        <v>36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36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37</v>
      </c>
      <c r="G180" s="16">
        <f>SUM(C167:H167)</f>
        <v>0</v>
      </c>
      <c r="H180" s="15" t="s">
        <v>38</v>
      </c>
      <c r="I180" s="14"/>
      <c r="J180" s="19"/>
      <c r="K180" s="19"/>
      <c r="L180" s="19"/>
      <c r="M180" s="19"/>
      <c r="N180" s="15" t="s">
        <v>37</v>
      </c>
      <c r="O180" s="16">
        <f>SUM(K167:P167)</f>
        <v>0</v>
      </c>
      <c r="P180" s="15" t="s">
        <v>38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45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46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25</v>
      </c>
      <c r="C184" s="10" t="s">
        <v>30</v>
      </c>
      <c r="D184" s="10" t="s">
        <v>31</v>
      </c>
      <c r="E184" s="10" t="s">
        <v>32</v>
      </c>
      <c r="F184" s="10" t="s">
        <v>33</v>
      </c>
      <c r="G184" s="10" t="s">
        <v>34</v>
      </c>
      <c r="H184" s="10" t="s">
        <v>35</v>
      </c>
      <c r="I184" s="8"/>
      <c r="J184" s="9" t="s">
        <v>25</v>
      </c>
      <c r="K184" s="10" t="s">
        <v>30</v>
      </c>
      <c r="L184" s="10" t="s">
        <v>31</v>
      </c>
      <c r="M184" s="10" t="s">
        <v>32</v>
      </c>
      <c r="N184" s="10" t="s">
        <v>33</v>
      </c>
      <c r="O184" s="10" t="s">
        <v>34</v>
      </c>
      <c r="P184" s="10" t="s">
        <v>35</v>
      </c>
      <c r="Q184" s="8"/>
    </row>
    <row r="185" spans="1:17" hidden="1">
      <c r="A185" s="8"/>
      <c r="B185" s="11" t="s">
        <v>36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36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37</v>
      </c>
      <c r="G198" s="16">
        <f>SUM(C185:H185)</f>
        <v>0</v>
      </c>
      <c r="H198" s="15" t="s">
        <v>38</v>
      </c>
      <c r="I198" s="14"/>
      <c r="J198" s="19"/>
      <c r="K198" s="19"/>
      <c r="L198" s="19"/>
      <c r="M198" s="19"/>
      <c r="N198" s="15" t="s">
        <v>37</v>
      </c>
      <c r="O198" s="16">
        <f>SUM(K185:P185)</f>
        <v>0</v>
      </c>
      <c r="P198" s="15" t="s">
        <v>38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 hidden="1">
      <c r="A201" s="8"/>
      <c r="B201" s="28" t="s">
        <v>11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 hidden="1">
      <c r="A202" s="8"/>
      <c r="B202" s="9" t="s">
        <v>25</v>
      </c>
      <c r="C202" s="10" t="s">
        <v>30</v>
      </c>
      <c r="D202" s="10" t="s">
        <v>31</v>
      </c>
      <c r="E202" s="10" t="s">
        <v>32</v>
      </c>
      <c r="F202" s="10" t="s">
        <v>33</v>
      </c>
      <c r="G202" s="10" t="s">
        <v>34</v>
      </c>
      <c r="H202" s="10" t="s">
        <v>35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 hidden="1">
      <c r="A203" s="8"/>
      <c r="B203" s="11" t="s">
        <v>36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5</v>
      </c>
      <c r="G203" s="11">
        <f>COUNTIF('REKOD PRESTASI MURID'!$AD$12:$AD$65,5)</f>
        <v>20</v>
      </c>
      <c r="H203" s="11">
        <f>COUNTIF('REKOD PRESTASI MURID'!$AD$12:$AD$65,6)</f>
        <v>5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 hidden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hidden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hidden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hidden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hidden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hidden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hidden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hidden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hidden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hidden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hidden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hidden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hidden="1">
      <c r="A216" s="8"/>
      <c r="B216" s="8"/>
      <c r="C216" s="8"/>
      <c r="D216" s="8"/>
      <c r="E216" s="8"/>
      <c r="F216" s="15" t="s">
        <v>37</v>
      </c>
      <c r="G216" s="16">
        <f>SUM(C203:H203)</f>
        <v>30</v>
      </c>
      <c r="H216" s="15" t="s">
        <v>38</v>
      </c>
      <c r="I216" s="8"/>
      <c r="J216" s="8"/>
      <c r="K216" s="8"/>
      <c r="L216" s="8"/>
      <c r="M216" s="8"/>
      <c r="N216" s="8"/>
      <c r="O216" s="8"/>
      <c r="P216" s="8"/>
      <c r="Q216" s="8"/>
    </row>
  </sheetData>
  <sheetProtection algorithmName="SHA-512" hashValue="S+FYbMEbd9G1S/ZtbbOcIWKWdODixyFGBlSYvaMaSd/sAZi+RIi4PyJfuoX16uY0m6Q1lL3STHhMGVVbBBwilA==" saltValue="8rOAwR2yEaOygj7PMMX1mw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2018-01-12T02:10:27Z</cp:lastPrinted>
  <dcterms:created xsi:type="dcterms:W3CDTF">2016-04-25T12:26:07Z</dcterms:created>
  <dcterms:modified xsi:type="dcterms:W3CDTF">2018-02-08T08:59:47Z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