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TINGKATAN 2\"/>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F56" i="2" l="1"/>
  <c r="O26" i="4"/>
  <c r="P43" i="4"/>
  <c r="O43" i="4"/>
  <c r="N43" i="4"/>
  <c r="H43" i="4"/>
  <c r="G43" i="4"/>
  <c r="F43" i="4"/>
  <c r="G56" i="4" s="1"/>
  <c r="P26" i="4"/>
  <c r="N26" i="4"/>
  <c r="H26" i="4"/>
  <c r="G26" i="4"/>
  <c r="F26" i="4"/>
  <c r="P8" i="4"/>
  <c r="O8" i="4"/>
  <c r="N8" i="4"/>
  <c r="O21" i="4" s="1"/>
  <c r="H8" i="4"/>
  <c r="G8" i="4"/>
  <c r="F8" i="4"/>
  <c r="M3" i="4"/>
  <c r="H4" i="4"/>
  <c r="H3" i="4"/>
  <c r="J41" i="4"/>
  <c r="J24" i="4"/>
  <c r="M43" i="4"/>
  <c r="L43" i="4"/>
  <c r="K43" i="4"/>
  <c r="K26" i="4"/>
  <c r="L26" i="4"/>
  <c r="M26" i="4"/>
  <c r="K9" i="2"/>
  <c r="K8" i="2"/>
  <c r="K7" i="2"/>
  <c r="E15" i="2" s="1"/>
  <c r="E17" i="2" s="1"/>
  <c r="D11" i="2"/>
  <c r="A1" i="4"/>
  <c r="B6" i="4"/>
  <c r="J6" i="4"/>
  <c r="C8" i="4"/>
  <c r="G21" i="4" s="1"/>
  <c r="D8" i="4"/>
  <c r="E8" i="4"/>
  <c r="K8" i="4"/>
  <c r="L8" i="4"/>
  <c r="M8" i="4"/>
  <c r="B24" i="4"/>
  <c r="C26" i="4"/>
  <c r="D26" i="4"/>
  <c r="G39" i="4" s="1"/>
  <c r="E26" i="4"/>
  <c r="B41" i="4"/>
  <c r="C43" i="4"/>
  <c r="D43" i="4"/>
  <c r="E43" i="4"/>
  <c r="B59" i="4"/>
  <c r="J59" i="4"/>
  <c r="C61" i="4"/>
  <c r="G74" i="4" s="1"/>
  <c r="D61" i="4"/>
  <c r="E61" i="4"/>
  <c r="F61" i="4"/>
  <c r="G61" i="4"/>
  <c r="H61" i="4"/>
  <c r="K61" i="4"/>
  <c r="L61" i="4"/>
  <c r="M61" i="4"/>
  <c r="O74" i="4" s="1"/>
  <c r="N61" i="4"/>
  <c r="O61" i="4"/>
  <c r="P61" i="4"/>
  <c r="B76" i="4"/>
  <c r="J76" i="4"/>
  <c r="C78" i="4"/>
  <c r="D78" i="4"/>
  <c r="E78" i="4"/>
  <c r="F78" i="4"/>
  <c r="G78" i="4"/>
  <c r="H78" i="4"/>
  <c r="K78" i="4"/>
  <c r="L78" i="4"/>
  <c r="M78" i="4"/>
  <c r="N78" i="4"/>
  <c r="O78" i="4"/>
  <c r="O91" i="4" s="1"/>
  <c r="P78" i="4"/>
  <c r="B94" i="4"/>
  <c r="J94" i="4"/>
  <c r="C96" i="4"/>
  <c r="D96" i="4"/>
  <c r="E96" i="4"/>
  <c r="F96" i="4"/>
  <c r="G96" i="4"/>
  <c r="G109" i="4" s="1"/>
  <c r="H96" i="4"/>
  <c r="K96" i="4"/>
  <c r="L96" i="4"/>
  <c r="M96" i="4"/>
  <c r="N96" i="4"/>
  <c r="O96" i="4"/>
  <c r="P96" i="4"/>
  <c r="B111" i="4"/>
  <c r="J111" i="4"/>
  <c r="C113" i="4"/>
  <c r="D113" i="4"/>
  <c r="E113" i="4"/>
  <c r="F113" i="4"/>
  <c r="G113" i="4"/>
  <c r="H113" i="4"/>
  <c r="K113" i="4"/>
  <c r="O126" i="4" s="1"/>
  <c r="L113" i="4"/>
  <c r="M113" i="4"/>
  <c r="N113" i="4"/>
  <c r="O113" i="4"/>
  <c r="P113" i="4"/>
  <c r="B129" i="4"/>
  <c r="J129" i="4"/>
  <c r="C131" i="4"/>
  <c r="G144" i="4" s="1"/>
  <c r="D131" i="4"/>
  <c r="E131" i="4"/>
  <c r="F131" i="4"/>
  <c r="G131" i="4"/>
  <c r="H131" i="4"/>
  <c r="K131" i="4"/>
  <c r="L131" i="4"/>
  <c r="M131" i="4"/>
  <c r="O144" i="4" s="1"/>
  <c r="N131" i="4"/>
  <c r="O131" i="4"/>
  <c r="P131" i="4"/>
  <c r="B147" i="4"/>
  <c r="J147" i="4"/>
  <c r="C149" i="4"/>
  <c r="D149" i="4"/>
  <c r="E149" i="4"/>
  <c r="G162" i="4" s="1"/>
  <c r="F149" i="4"/>
  <c r="G149" i="4"/>
  <c r="H149" i="4"/>
  <c r="K149" i="4"/>
  <c r="L149" i="4"/>
  <c r="M149" i="4"/>
  <c r="N149" i="4"/>
  <c r="O149" i="4"/>
  <c r="O162" i="4" s="1"/>
  <c r="P149" i="4"/>
  <c r="B165" i="4"/>
  <c r="J165" i="4"/>
  <c r="C167" i="4"/>
  <c r="D167" i="4"/>
  <c r="E167" i="4"/>
  <c r="F167" i="4"/>
  <c r="G167" i="4"/>
  <c r="G180" i="4" s="1"/>
  <c r="H167" i="4"/>
  <c r="K167" i="4"/>
  <c r="L167" i="4"/>
  <c r="M167" i="4"/>
  <c r="N167" i="4"/>
  <c r="O167" i="4"/>
  <c r="P167" i="4"/>
  <c r="B183" i="4"/>
  <c r="J183" i="4"/>
  <c r="C185" i="4"/>
  <c r="D185" i="4"/>
  <c r="E185" i="4"/>
  <c r="F185" i="4"/>
  <c r="G185" i="4"/>
  <c r="H185" i="4"/>
  <c r="K185" i="4"/>
  <c r="O198" i="4" s="1"/>
  <c r="L185" i="4"/>
  <c r="M185" i="4"/>
  <c r="N185" i="4"/>
  <c r="O185" i="4"/>
  <c r="P185" i="4"/>
  <c r="C203" i="4"/>
  <c r="D203" i="4"/>
  <c r="E203" i="4"/>
  <c r="G216" i="4" s="1"/>
  <c r="F203" i="4"/>
  <c r="G203" i="4"/>
  <c r="H203" i="4"/>
  <c r="B1" i="2"/>
  <c r="B2" i="2"/>
  <c r="B3" i="2"/>
  <c r="B4" i="2"/>
  <c r="D13" i="2" s="1"/>
  <c r="B6" i="2"/>
  <c r="B20" i="2"/>
  <c r="I7" i="2"/>
  <c r="J7" i="2" s="1"/>
  <c r="I8" i="2"/>
  <c r="J8" i="2" s="1"/>
  <c r="D9" i="2"/>
  <c r="I9" i="2"/>
  <c r="J9" i="2" s="1"/>
  <c r="I10" i="2"/>
  <c r="J10" i="2" s="1"/>
  <c r="I11" i="2"/>
  <c r="J11" i="2" s="1"/>
  <c r="D12" i="2"/>
  <c r="I12" i="2"/>
  <c r="J12" i="2"/>
  <c r="I13" i="2"/>
  <c r="J13" i="2"/>
  <c r="I14" i="2"/>
  <c r="J14" i="2" s="1"/>
  <c r="I15" i="2"/>
  <c r="J15" i="2" s="1"/>
  <c r="I16" i="2"/>
  <c r="J16" i="2"/>
  <c r="I17" i="2"/>
  <c r="J17" i="2"/>
  <c r="I18" i="2"/>
  <c r="J18" i="2" s="1"/>
  <c r="I19" i="2"/>
  <c r="J19" i="2" s="1"/>
  <c r="D20" i="2"/>
  <c r="E20" i="2"/>
  <c r="F20" i="2" s="1"/>
  <c r="I20" i="2"/>
  <c r="J20" i="2" s="1"/>
  <c r="D21" i="2"/>
  <c r="E21" i="2"/>
  <c r="F21" i="2" s="1"/>
  <c r="I21" i="2"/>
  <c r="J21" i="2"/>
  <c r="D22" i="2"/>
  <c r="E22" i="2"/>
  <c r="F22" i="2" s="1"/>
  <c r="I22" i="2"/>
  <c r="J22" i="2" s="1"/>
  <c r="D23" i="2"/>
  <c r="E23" i="2"/>
  <c r="F23" i="2" s="1"/>
  <c r="I23" i="2"/>
  <c r="J23" i="2" s="1"/>
  <c r="D24" i="2"/>
  <c r="E24" i="2"/>
  <c r="F24" i="2" s="1"/>
  <c r="I24" i="2"/>
  <c r="J24" i="2" s="1"/>
  <c r="D25" i="2"/>
  <c r="E25" i="2"/>
  <c r="F25" i="2" s="1"/>
  <c r="I25" i="2"/>
  <c r="J25" i="2"/>
  <c r="D26" i="2"/>
  <c r="E26" i="2"/>
  <c r="F26" i="2" s="1"/>
  <c r="I26" i="2"/>
  <c r="J26" i="2"/>
  <c r="D27" i="2"/>
  <c r="E27" i="2"/>
  <c r="F27" i="2"/>
  <c r="I27" i="2"/>
  <c r="J27" i="2" s="1"/>
  <c r="D28" i="2"/>
  <c r="E28" i="2"/>
  <c r="F28" i="2"/>
  <c r="I28" i="2"/>
  <c r="J28" i="2" s="1"/>
  <c r="D29" i="2"/>
  <c r="E29" i="2"/>
  <c r="F29" i="2" s="1"/>
  <c r="I29" i="2"/>
  <c r="J29" i="2" s="1"/>
  <c r="D30" i="2"/>
  <c r="E30" i="2"/>
  <c r="F30" i="2" s="1"/>
  <c r="I30" i="2"/>
  <c r="J30" i="2" s="1"/>
  <c r="D31" i="2"/>
  <c r="E31" i="2"/>
  <c r="F31" i="2" s="1"/>
  <c r="I31" i="2"/>
  <c r="J31" i="2"/>
  <c r="D32" i="2"/>
  <c r="E32" i="2"/>
  <c r="F32" i="2"/>
  <c r="I32" i="2"/>
  <c r="J32" i="2" s="1"/>
  <c r="D33" i="2"/>
  <c r="E33" i="2"/>
  <c r="F33" i="2" s="1"/>
  <c r="I33" i="2"/>
  <c r="J33" i="2"/>
  <c r="D34" i="2"/>
  <c r="E34" i="2"/>
  <c r="F34" i="2" s="1"/>
  <c r="I34" i="2"/>
  <c r="J34" i="2" s="1"/>
  <c r="D35" i="2"/>
  <c r="E35" i="2"/>
  <c r="F35" i="2"/>
  <c r="I35" i="2"/>
  <c r="J35" i="2"/>
  <c r="D36" i="2"/>
  <c r="E36" i="2"/>
  <c r="F36" i="2" s="1"/>
  <c r="I36" i="2"/>
  <c r="J36" i="2"/>
  <c r="D37" i="2"/>
  <c r="E37" i="2"/>
  <c r="F37" i="2"/>
  <c r="I37" i="2"/>
  <c r="J37" i="2"/>
  <c r="D38" i="2"/>
  <c r="E38" i="2"/>
  <c r="F38" i="2"/>
  <c r="I38" i="2"/>
  <c r="J38" i="2" s="1"/>
  <c r="D39" i="2"/>
  <c r="E39" i="2"/>
  <c r="F39" i="2" s="1"/>
  <c r="I39" i="2"/>
  <c r="J39" i="2" s="1"/>
  <c r="D40" i="2"/>
  <c r="E40" i="2"/>
  <c r="F40" i="2"/>
  <c r="I40" i="2"/>
  <c r="J40" i="2"/>
  <c r="D41" i="2"/>
  <c r="E41" i="2"/>
  <c r="F41" i="2" s="1"/>
  <c r="I41" i="2"/>
  <c r="J41" i="2" s="1"/>
  <c r="D42" i="2"/>
  <c r="E42" i="2"/>
  <c r="F42" i="2" s="1"/>
  <c r="I42" i="2"/>
  <c r="J42" i="2" s="1"/>
  <c r="D43" i="2"/>
  <c r="E43" i="2"/>
  <c r="F43" i="2" s="1"/>
  <c r="I43" i="2"/>
  <c r="J43" i="2"/>
  <c r="D44" i="2"/>
  <c r="E44" i="2"/>
  <c r="F44" i="2" s="1"/>
  <c r="I44" i="2"/>
  <c r="J44" i="2" s="1"/>
  <c r="I45" i="2"/>
  <c r="J45" i="2"/>
  <c r="I46" i="2"/>
  <c r="J46" i="2" s="1"/>
  <c r="I47" i="2"/>
  <c r="J47" i="2" s="1"/>
  <c r="I48" i="2"/>
  <c r="J48" i="2" s="1"/>
  <c r="I49" i="2"/>
  <c r="J49" i="2"/>
  <c r="I50" i="2"/>
  <c r="J50" i="2" s="1"/>
  <c r="I51" i="2"/>
  <c r="J51" i="2" s="1"/>
  <c r="I52" i="2"/>
  <c r="J52" i="2" s="1"/>
  <c r="I53" i="2"/>
  <c r="J53" i="2"/>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O109" i="4"/>
  <c r="G91" i="4"/>
  <c r="O39" i="4"/>
  <c r="O56" i="4"/>
  <c r="G198" i="4"/>
  <c r="O180" i="4"/>
  <c r="G126" i="4"/>
  <c r="F15" i="2" l="1"/>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<sst xmlns="http://schemas.openxmlformats.org/spreadsheetml/2006/main" count="456" uniqueCount="169">
  <si>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</si>
  <si>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</si>
  <si>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</si>
  <si>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</si>
  <si>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</si>
  <si>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</si>
  <si>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</si>
  <si>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</si>
  <si>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</si>
  <si>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</si>
  <si>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</si>
  <si>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</si>
  <si>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</si>
  <si>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</si>
  <si>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</si>
  <si>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</si>
  <si>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</si>
  <si>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</si>
  <si>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</si>
  <si>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</si>
  <si>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</si>
  <si>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</si>
  <si>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</si>
  <si>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</si>
  <si>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</si>
  <si>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</si>
  <si>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</si>
  <si>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</si>
  <si>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</si>
  <si>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</si>
  <si>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</si>
  <si>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</si>
  <si>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</si>
  <si>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</si>
  <si>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</si>
  <si>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</si>
  <si>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</si>
  <si>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</si>
  <si>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</si>
  <si>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</si>
  <si>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</si>
  <si>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</si>
  <si>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</si>
  <si>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</si>
  <si>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</si>
  <si>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</si>
  <si>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</si>
  <si>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</si>
  <si>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</si>
  <si>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</si>
  <si>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</si>
  <si>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</si>
  <si>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</si>
  <si>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</si>
  <si>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</si>
  <si>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</si>
  <si>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</si>
  <si>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</si>
  <si>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</si>
  <si>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</si>
  <si>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</si>
  <si>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</si>
  <si>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</si>
  <si>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</si>
  <si>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</si>
  <si>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</si>
  <si>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</si>
  <si>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</si>
  <si>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</si>
  <si>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</si>
  <si>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</si>
  <si>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</si>
  <si>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</si>
  <si>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</si>
  <si>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</si>
  <si>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</si>
  <si>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</si>
  <si>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</si>
  <si>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</si>
  <si>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</si>
  <si>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</si>
  <si>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</si>
  <si>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</si>
  <si>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</si>
  <si>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</si>
  <si>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</si>
  <si>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</si>
  <si>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</si>
  <si>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</si>
  <si>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</si>
  <si>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</si>
  <si>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</si>
  <si>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</si>
  <si>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</si>
  <si>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</si>
  <si>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</si>
  <si>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</si>
  <si>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</si>
  <si>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</si>
  <si>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</si>
  <si>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</si>
  <si>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</si>
  <si>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</si>
  <si>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</si>
  <si>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</si>
  <si>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</si>
  <si>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</si>
  <si>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</si>
  <si>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</si>
  <si>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</si>
  <si>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</si>
  <si>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</si>
  <si>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</si>
  <si>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</si>
  <si>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BERTUTUR</t>
  </si>
  <si>
    <t>KEMAHIRAN MEMBACA</t>
  </si>
  <si>
    <t>KEMAHIRAN MENULIS</t>
  </si>
  <si>
    <t>SELANGOR</t>
  </si>
  <si>
    <t>KEMAHIRAN MENDENGAR</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</si>
  <si>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</si>
  <si>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</si>
  <si>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</si>
  <si>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</si>
  <si>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Guru hendaklah memilih option di sebelah kanan bahagian atas halaman Rekod Prestasi Murid untuk  membuat pelaporan di dalam templat ini.</t>
  </si>
  <si>
    <r>
      <t>Templat pelaporan ini terdiri daripada 4</t>
    </r>
    <r>
      <rPr>
        <sz val="11"/>
        <color rgb="FFFF0000"/>
        <rFont val="Calibri"/>
        <family val="2"/>
      </rPr>
      <t xml:space="preserve"> </t>
    </r>
    <r>
      <rPr>
        <sz val="11"/>
        <color indexed="8"/>
        <rFont val="Calibri"/>
        <family val="2"/>
      </rPr>
      <t>lajur yang dibina berdasarkan konstruk kemahiran.</t>
    </r>
  </si>
  <si>
    <t>Pelaporan bagi setiap kemahiran yang telah diuji sehingga pertengahan tahun akan dilakukan pada pertengahan tahun, manakala pelaporan bagi semua kemahiran yang telah diuji dan tahap penguasaan bagi keseluruhan kemahiran pula dilakukan pada akhir tahun.</t>
  </si>
  <si>
    <t>ATAU</t>
  </si>
  <si>
    <r>
      <t xml:space="preserve">Pelaporan bagi </t>
    </r>
    <r>
      <rPr>
        <sz val="11"/>
        <color rgb="FFFF0000"/>
        <rFont val="Calibri"/>
        <family val="2"/>
      </rPr>
      <t xml:space="preserve"> </t>
    </r>
    <r>
      <rPr>
        <sz val="11"/>
        <rFont val="Calibri"/>
        <family val="2"/>
      </rPr>
      <t>kemahiran</t>
    </r>
    <r>
      <rPr>
        <sz val="11"/>
        <color rgb="FFFF0000"/>
        <rFont val="Calibri"/>
        <family val="2"/>
      </rPr>
      <t xml:space="preserve"> </t>
    </r>
    <r>
      <rPr>
        <sz val="11"/>
        <color indexed="8"/>
        <rFont val="Calibri"/>
        <family val="2"/>
      </rPr>
      <t>akan dilakukan pada pertengahan tahun dan akhir tahun.</t>
    </r>
  </si>
  <si>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</si>
  <si>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 xml:space="preserve">Guru boleh menggunakan apa juga bentuk instrument bagi mengukur tahap penguasaan  murid. Sekiranya guru menggunakan projek sebagai instrument, proses atau perkembangan sepanjang melaksanakan projek itu juga boleh diambil kira sebagai salah satu pengukur. </t>
  </si>
  <si>
    <t>MENDENGAR</t>
  </si>
  <si>
    <t>BERTUTUR</t>
  </si>
  <si>
    <t>MEMBACA</t>
  </si>
  <si>
    <t>MENULIS</t>
  </si>
  <si>
    <t>Murid mempamerkan tahap pengetahuan bahasa dan kecekapan berbahasa yang sangat lemah, sangat terhad dan  memerlukan banyak bimbingan, panduan dan latihan dalam kemahiran bahasa.</t>
  </si>
  <si>
    <t>Murid berupaya mempamerkan tahap pengetahuan bahasa dan kecekapan berbahasa yang sederhana dan berupaya mengungkapkan idea serta menguasai kemahiran berfikir yang asas tanpa bimbingan dalam kemahiran bahasa.</t>
  </si>
  <si>
    <t>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t>
  </si>
  <si>
    <t>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</si>
  <si>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</si>
  <si>
    <t>BAHASA JEPUN</t>
  </si>
  <si>
    <t>SK SUNGAI SIPUT</t>
  </si>
  <si>
    <t xml:space="preserve">KLANG, </t>
  </si>
  <si>
    <t>PN. SUZILA MOHAMED</t>
  </si>
  <si>
    <t>Memahami  perkataan, frasa( pengucapan bertatasusila) serta arahan asas dalam bilik darjah. Memahami perkara berkaitan diri sendiri dengan bimbingan dan sokongan sepenuhnya daripada guru.</t>
  </si>
  <si>
    <t>Memahami perkataan, frasa  dan arahan asas dalam bilik darjah. Memahami perkara berkaitan diri sendiri, ahli keluarga dan rakan dengan sedikit bimbingan guru.</t>
  </si>
  <si>
    <t xml:space="preserve"> Memahami  perkataan, frasa dan arahan asas dalam bilik darjah dan perkara berkaitan diri sendiri, ahli keluarga dan rakan tanpa bimbingan guru. </t>
  </si>
  <si>
    <t>Memahami  perkataan, frasa  dan arahan khusus serta perkara berkaitan diri sendiri, ahli keluarga, rakan dan persekitaran.  Melaksanakan pembelajaran kendiri.</t>
  </si>
  <si>
    <t xml:space="preserve">Memahami  perkataan,  frasa  dan  arahan khusus serta perkara  berkaitan diri sendiri, ahli keluarga, rakan, persekitaran dan sesuatu peristiwa (event). Melaksanakan pembelajaran kendiri. </t>
  </si>
  <si>
    <t>Memahami  perkataan,  frasa  dan arahan khusus serta perkara  berkaitan  diri sendiri, ahli keluarga, rakan, pesekitaran dan sesuatu peristiwa (event) secara meluas dan  melaksanakan pembelajaran kendiri serta menjadi model murid.</t>
  </si>
  <si>
    <t>Memberikan respon kepada pengucapan bertatasusila serta arahan asas dalam bilik darjah dan menggunakan frasa serta ayat mudah untuk memperkenalkan diri dengan bimbingan dan sokongan sepenuhnya daripada guru.</t>
  </si>
  <si>
    <t>Memberikan respon kepada arahan asas dalam bilik darjah dan menggunakan frasa serta ayat mudah untuk memperkenalkan diri, keluarga dan rakan dengan sedikit bimbingan guru.</t>
  </si>
  <si>
    <t>Memberikan respon kepada arahan asas dalam bilik darjah dan perkara berkaitan diri sendiri, keluarga dan rakan.  Menggunakan frasa serta ayat mudah untuk memperkenalkan diri, keluarga dan rakan tanpa bimbingan guru.</t>
  </si>
  <si>
    <t>Memberikan respon kepada arahan khusus dan perkara berkaitan diri sendiri, keluarga dan rakan. Menggunakan frasa dan ayat mudah untuk bersoal jawab mengenai diri, keluarga dan rakan secara berkesan.  Melaksanakan  pembelajaran kendiri.</t>
  </si>
  <si>
    <t xml:space="preserve">Memberikan respon kepada arahan khusus dan perkara berkaitan diri sendiri, keluarga, rakan dan persekitaran. Menggunakan frasa dan ayat mudah untuk bersoal jawab mengenai diri, keluarga, rakan dan persekitaran secara berkesan.  Melaksanakan  pembelajaran kendiri . </t>
  </si>
  <si>
    <t>Memberikan respon kepada arahan khusus dan perkara berkaitan diri sendiri, ahli keluarga, rakan, persekitaran dan sesuatu peristiwa (event). Menggunakan frasa dan ayat mudah untuk bersoal jawab mengenai  diri sendiri, ahli keluarga, rakan, persekitaran dan sesuatu peristiwa (event) dengan berkesan dan jelas. Melaksanakan pembelajaran kendiri dan menjadi model murid.</t>
  </si>
  <si>
    <t>Membaca perkataan dan frasa dalam hiragana dan katakana dengan sistem bunyi (Japanese sound system) yang betul. Membaca dan memahami ayat mudah dengan bimbingan dan sokongan sepenuhnya daripada guru.</t>
  </si>
  <si>
    <t>Membaca perkataan dan frasa dalam hiragana dan katakana dengan sistem bunyi (Japanese sound system) yang betul. Membaca dan memahami beberapa perkataan yang ditulis dengan huruf kanji. Membaca dan memahami ayat mudah dengan sedikit bimbingan guru.</t>
  </si>
  <si>
    <t>Membaca dan memahami ayat mudah (yang ditulis dengan hiragana, katakana dan kanji) tanpa bimbingan guru.</t>
  </si>
  <si>
    <t>Membaca dengan lancar dan memahami teks mudah (yang ditulis dengan hiragana, katakana dan kanji) tanpa bimbingan guru. Melaksanakan pembelajaran kendiri.</t>
  </si>
  <si>
    <t>Membaca dengan lancar dan yakin serta memahami pelbagai teks mudah (yang ditulis dengan hiragana, katakana dan kanji) dan melaksaakan pembelajaran kendiri.</t>
  </si>
  <si>
    <t>Membaca dengan lancar dan yakin serta memahami pelbagai teks mudah (yang ditulis dengan hiragana, katakana dan kanji) dengan menganalisis maklumat yang diperoleh dalam teks tersebut. Melaksanakan pembelajaran kendiri dan menjadi model murid.</t>
  </si>
  <si>
    <t>Menulis huruf-huruf hiragana dan katakana dengan betul (stroke and stroke order).  Menulis perkataan dan frasa mudah dengan bimbingan dan sokongan guru.</t>
  </si>
  <si>
    <t>Menulis perkataan dan frasa mudah dengan tulisan hiragana, katakana dan beberapa kanji pada aras rendah dengan betul (stroke and stroke order).   Menulis ayat mudah mengenai diri sendiri dengan sedikit bimbingan guru.</t>
  </si>
  <si>
    <t>Menulis perkataan dan frasa mudah dengan tulisan hiragana, katakana dan beberapa kanji pada aras rendah dengan betul (stroke and stroke order).   Menulis ayat mudah mengenai diri sendiri, keluarga dan rakan  tanpa bimbingan guru.</t>
  </si>
  <si>
    <t>Menulis rangkaian ayat mudah (simple text) mengenai diri sendiri, keluarga, rakan dan peristiwa (event) tanpa bimbingan guru.  Melaksanakan pembelajaran kendiri .</t>
  </si>
  <si>
    <t>Menulis teks mudah mengenai diri sendiri, keluarga, rakan dan peristiwa (event) secara kreatif.  Menyatakan pendapat secara kritis melalui penulisan.  Melaksanakan pembelajaran kendiri .</t>
  </si>
  <si>
    <t>Menulis teks mudah mengenai diri sendiri, keluarga, rakan dan peristiwa (event) secara kreatif  dan kritis dengan jelas dan teratur tanpa bimbingan guru. Melaksanakan pembelajaran kendiri dan menjadi model murid.</t>
  </si>
  <si>
    <t>Murid mempamerkan tahap pengetahuan bahasa dan kecekapan berbahasa yang sangat lemah, sangat terhad dan  memerlukan bimbingan sepenuhnya, panduan dan latihan dalam kemahiran bahasa.</t>
  </si>
  <si>
    <t>2 GEMILANG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</si>
</sst>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8">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sz val="11"/>
      <name val="Calibri"/>
      <family val="2"/>
    </font>
    <font>
      <b/>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50">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0" fillId="0" borderId="0" xfId="0" applyAlignment="1">
      <alignment vertical="justify" wrapText="1"/>
    </xf>
    <xf numFmtId="0" fontId="33" fillId="0" borderId="0" xfId="0" applyFont="1" applyAlignment="1">
      <alignment horizontal="justify" vertical="justify" wrapText="1"/>
    </xf>
    <xf numFmtId="0" fontId="47" fillId="13" borderId="0" xfId="0" applyFont="1" applyFill="1" applyAlignment="1">
      <alignment horizontal="right" vertical="center"/>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0" fillId="0" borderId="0" xfId="0" applyAlignment="1">
      <alignment horizontal="justify" vertical="justify" wrapText="1"/>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PELAPORAN'!$C$203:$H$203</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723900</xdr:colOff>
          <xdr:row>5</xdr:row>
          <xdr:rowOff>28575</xdr:rowOff>
        </xdr:from>
        <xdr:to>
          <xdr:col>7</xdr:col>
          <xdr:colOff>0</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6</xdr:row>
          <xdr:rowOff>28575</xdr:rowOff>
        </xdr:from>
        <xdr:to>
          <xdr:col>6</xdr:col>
          <xdr:colOff>1047750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I19" sqref="I19"/>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62</v>
      </c>
      <c r="B1" s="155"/>
      <c r="C1" s="155"/>
      <c r="D1" s="155"/>
      <c r="E1" s="155"/>
      <c r="F1" s="155"/>
      <c r="G1" s="155"/>
      <c r="H1" s="155"/>
      <c r="I1" s="155"/>
      <c r="J1" s="155"/>
      <c r="K1" s="155"/>
    </row>
    <row r="2" spans="1:12" ht="21">
      <c r="A2" s="153" t="s">
        <v>47</v>
      </c>
      <c r="B2" s="154"/>
      <c r="C2" s="154"/>
      <c r="D2" s="154"/>
      <c r="E2" s="154"/>
      <c r="F2" s="154"/>
      <c r="G2" s="154"/>
      <c r="H2" s="154"/>
      <c r="I2" s="154"/>
      <c r="J2" s="154"/>
      <c r="K2" s="201" t="s">
        <v>139</v>
      </c>
    </row>
    <row r="4" spans="1:12">
      <c r="A4" s="151" t="s">
        <v>48</v>
      </c>
    </row>
    <row r="5" spans="1:12" ht="15" customHeight="1">
      <c r="A5" s="202" t="s">
        <v>119</v>
      </c>
      <c r="B5" s="202"/>
      <c r="C5" s="202"/>
      <c r="D5" s="202"/>
      <c r="E5" s="202"/>
      <c r="F5" s="202"/>
      <c r="G5" s="202"/>
      <c r="H5" s="202"/>
      <c r="I5" s="202"/>
      <c r="J5" s="202"/>
      <c r="K5" s="202"/>
    </row>
    <row r="6" spans="1:12">
      <c r="A6" s="202"/>
      <c r="B6" s="202"/>
      <c r="C6" s="202"/>
      <c r="D6" s="202"/>
      <c r="E6" s="202"/>
      <c r="F6" s="202"/>
      <c r="G6" s="202"/>
      <c r="H6" s="202"/>
      <c r="I6" s="202"/>
      <c r="J6" s="202"/>
      <c r="K6" s="202"/>
    </row>
    <row r="7" spans="1:12">
      <c r="A7" s="202"/>
      <c r="B7" s="202"/>
      <c r="C7" s="202"/>
      <c r="D7" s="202"/>
      <c r="E7" s="202"/>
      <c r="F7" s="202"/>
      <c r="G7" s="202"/>
      <c r="H7" s="202"/>
      <c r="I7" s="202"/>
      <c r="J7" s="202"/>
      <c r="K7" s="202"/>
    </row>
    <row r="8" spans="1:12">
      <c r="A8" s="202"/>
      <c r="B8" s="202"/>
      <c r="C8" s="202"/>
      <c r="D8" s="202"/>
      <c r="E8" s="202"/>
      <c r="F8" s="202"/>
      <c r="G8" s="202"/>
      <c r="H8" s="202"/>
      <c r="I8" s="202"/>
      <c r="J8" s="202"/>
      <c r="K8" s="202"/>
    </row>
    <row r="9" spans="1:12">
      <c r="A9" s="202"/>
      <c r="B9" s="202"/>
      <c r="C9" s="202"/>
      <c r="D9" s="202"/>
      <c r="E9" s="202"/>
      <c r="F9" s="202"/>
      <c r="G9" s="202"/>
      <c r="H9" s="202"/>
      <c r="I9" s="202"/>
      <c r="J9" s="202"/>
      <c r="K9" s="202"/>
    </row>
    <row r="10" spans="1:12">
      <c r="B10" s="157"/>
      <c r="C10" s="157"/>
      <c r="D10" s="158"/>
      <c r="E10" s="158"/>
      <c r="F10" s="158"/>
      <c r="G10" s="158"/>
      <c r="H10" s="158"/>
      <c r="I10" s="158"/>
      <c r="J10" s="158"/>
      <c r="K10" s="158"/>
    </row>
    <row r="11" spans="1:12">
      <c r="A11" s="161" t="s">
        <v>56</v>
      </c>
      <c r="B11" s="162" t="s">
        <v>49</v>
      </c>
      <c r="C11" s="160"/>
      <c r="D11" s="160"/>
      <c r="E11" s="160"/>
      <c r="F11" s="160"/>
      <c r="G11" s="160"/>
      <c r="H11" s="160"/>
      <c r="I11" s="160"/>
      <c r="J11" s="160"/>
      <c r="K11" s="160"/>
      <c r="L11" s="158"/>
    </row>
    <row r="12" spans="1:12">
      <c r="B12" s="150" t="s">
        <v>50</v>
      </c>
    </row>
    <row r="13" spans="1:12">
      <c r="B13" s="150" t="s">
        <v>51</v>
      </c>
    </row>
    <row r="14" spans="1:12">
      <c r="B14" s="150" t="s">
        <v>52</v>
      </c>
    </row>
    <row r="15" spans="1:12">
      <c r="B15" s="150" t="s">
        <v>53</v>
      </c>
    </row>
    <row r="16" spans="1:12">
      <c r="B16" s="150" t="s">
        <v>54</v>
      </c>
    </row>
    <row r="17" spans="1:13">
      <c r="B17" s="150" t="s">
        <v>55</v>
      </c>
    </row>
    <row r="19" spans="1:13">
      <c r="A19" s="161" t="s">
        <v>57</v>
      </c>
      <c r="B19" s="159" t="s">
        <v>58</v>
      </c>
      <c r="C19" s="152"/>
      <c r="D19" s="152"/>
      <c r="E19" s="152"/>
      <c r="F19" s="152"/>
      <c r="G19" s="152"/>
      <c r="H19" s="152"/>
      <c r="I19" s="152"/>
      <c r="J19" s="152"/>
      <c r="K19" s="152"/>
    </row>
    <row r="20" spans="1:13">
      <c r="B20" s="150" t="s">
        <v>76</v>
      </c>
    </row>
    <row r="21" spans="1:13">
      <c r="B21" s="150" t="s">
        <v>59</v>
      </c>
    </row>
    <row r="22" spans="1:13">
      <c r="B22" s="150" t="s">
        <v>60</v>
      </c>
    </row>
    <row r="23" spans="1:13">
      <c r="B23" s="150" t="s">
        <v>120</v>
      </c>
    </row>
    <row r="24" spans="1:13">
      <c r="B24" s="150" t="s">
        <v>66</v>
      </c>
    </row>
    <row r="25" spans="1:13">
      <c r="B25" s="150" t="s">
        <v>63</v>
      </c>
    </row>
    <row r="26" spans="1:13">
      <c r="B26" s="150" t="s">
        <v>121</v>
      </c>
    </row>
    <row r="28" spans="1:13">
      <c r="A28" s="161" t="s">
        <v>64</v>
      </c>
      <c r="B28" s="159" t="s">
        <v>23</v>
      </c>
      <c r="C28" s="152"/>
      <c r="D28" s="152"/>
      <c r="E28" s="152"/>
      <c r="F28" s="152"/>
      <c r="G28" s="152"/>
      <c r="H28" s="152"/>
      <c r="I28" s="152"/>
      <c r="J28" s="152"/>
      <c r="K28" s="152"/>
    </row>
    <row r="29" spans="1:13" ht="15" customHeight="1">
      <c r="B29" s="202" t="s">
        <v>122</v>
      </c>
      <c r="C29" s="202"/>
      <c r="D29" s="202"/>
      <c r="E29" s="202"/>
      <c r="F29" s="202"/>
      <c r="G29" s="202"/>
      <c r="H29" s="202"/>
      <c r="I29" s="202"/>
      <c r="J29" s="202"/>
      <c r="K29" s="202"/>
      <c r="M29" s="150"/>
    </row>
    <row r="30" spans="1:13">
      <c r="B30" s="202"/>
      <c r="C30" s="202"/>
      <c r="D30" s="202"/>
      <c r="E30" s="202"/>
      <c r="F30" s="202"/>
      <c r="G30" s="202"/>
      <c r="H30" s="202"/>
      <c r="I30" s="202"/>
      <c r="J30" s="202"/>
      <c r="K30" s="202"/>
      <c r="M30" s="150"/>
    </row>
    <row r="31" spans="1:13">
      <c r="B31" s="202"/>
      <c r="C31" s="202"/>
      <c r="D31" s="202"/>
      <c r="E31" s="202"/>
      <c r="F31" s="202"/>
      <c r="G31" s="202"/>
      <c r="H31" s="202"/>
      <c r="I31" s="202"/>
      <c r="J31" s="202"/>
      <c r="K31" s="202"/>
      <c r="M31" s="150"/>
    </row>
    <row r="32" spans="1:13">
      <c r="B32" s="202"/>
      <c r="C32" s="202"/>
      <c r="D32" s="202"/>
      <c r="E32" s="202"/>
      <c r="F32" s="202"/>
      <c r="G32" s="202"/>
      <c r="H32" s="202"/>
      <c r="I32" s="202"/>
      <c r="J32" s="202"/>
      <c r="K32" s="202"/>
      <c r="M32" s="150"/>
    </row>
    <row r="33" spans="1:22">
      <c r="B33" s="202"/>
      <c r="C33" s="202"/>
      <c r="D33" s="202"/>
      <c r="E33" s="202"/>
      <c r="F33" s="202"/>
      <c r="G33" s="202"/>
      <c r="H33" s="202"/>
      <c r="I33" s="202"/>
      <c r="J33" s="202"/>
      <c r="K33" s="202"/>
    </row>
    <row r="34" spans="1:22">
      <c r="B34" s="202"/>
      <c r="C34" s="202"/>
      <c r="D34" s="202"/>
      <c r="E34" s="202"/>
      <c r="F34" s="202"/>
      <c r="G34" s="202"/>
      <c r="H34" s="202"/>
      <c r="I34" s="202"/>
      <c r="J34" s="202"/>
      <c r="K34" s="202"/>
    </row>
    <row r="35" spans="1:22">
      <c r="L35" s="181"/>
      <c r="M35" s="181"/>
      <c r="N35" s="181"/>
      <c r="O35" s="181"/>
      <c r="P35" s="181"/>
      <c r="Q35" s="181"/>
      <c r="R35" s="181"/>
      <c r="S35" s="181"/>
      <c r="T35" s="181"/>
      <c r="U35" s="181"/>
      <c r="V35" s="181"/>
    </row>
    <row r="36" spans="1:22">
      <c r="A36" s="161" t="s">
        <v>65</v>
      </c>
      <c r="B36" s="159" t="s">
        <v>113</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2" t="s">
        <v>75</v>
      </c>
      <c r="C37" s="202"/>
      <c r="D37" s="202"/>
      <c r="E37" s="202"/>
      <c r="F37" s="202"/>
      <c r="G37" s="202"/>
      <c r="H37" s="202"/>
      <c r="I37" s="202"/>
      <c r="J37" s="202"/>
      <c r="K37" s="202"/>
      <c r="L37" s="184"/>
      <c r="M37" s="203"/>
      <c r="N37" s="203"/>
      <c r="O37" s="203"/>
      <c r="P37" s="203"/>
      <c r="Q37" s="203"/>
      <c r="R37" s="203"/>
      <c r="S37" s="203"/>
      <c r="T37" s="203"/>
      <c r="U37" s="203"/>
      <c r="V37" s="203"/>
    </row>
    <row r="38" spans="1:22" ht="15" customHeight="1">
      <c r="A38" s="196"/>
      <c r="B38" s="202"/>
      <c r="C38" s="202"/>
      <c r="D38" s="202"/>
      <c r="E38" s="202"/>
      <c r="F38" s="202"/>
      <c r="G38" s="202"/>
      <c r="H38" s="202"/>
      <c r="I38" s="202"/>
      <c r="J38" s="202"/>
      <c r="K38" s="202"/>
      <c r="L38" s="184"/>
      <c r="M38" s="203"/>
      <c r="N38" s="203"/>
      <c r="O38" s="203"/>
      <c r="P38" s="203"/>
      <c r="Q38" s="203"/>
      <c r="R38" s="203"/>
      <c r="S38" s="203"/>
      <c r="T38" s="203"/>
      <c r="U38" s="203"/>
      <c r="V38" s="203"/>
    </row>
    <row r="39" spans="1:22" ht="13.5" customHeight="1">
      <c r="A39" s="196"/>
      <c r="B39" s="202"/>
      <c r="C39" s="202"/>
      <c r="D39" s="202"/>
      <c r="E39" s="202"/>
      <c r="F39" s="202"/>
      <c r="G39" s="202"/>
      <c r="H39" s="202"/>
      <c r="I39" s="202"/>
      <c r="J39" s="202"/>
      <c r="K39" s="202"/>
      <c r="L39" s="184"/>
      <c r="M39" s="203"/>
      <c r="N39" s="203"/>
      <c r="O39" s="203"/>
      <c r="P39" s="203"/>
      <c r="Q39" s="203"/>
      <c r="R39" s="203"/>
      <c r="S39" s="203"/>
      <c r="T39" s="203"/>
      <c r="U39" s="203"/>
      <c r="V39" s="203"/>
    </row>
    <row r="40" spans="1:22">
      <c r="A40" s="196"/>
      <c r="B40" s="202"/>
      <c r="C40" s="202"/>
      <c r="D40" s="202"/>
      <c r="E40" s="202"/>
      <c r="F40" s="202"/>
      <c r="G40" s="202"/>
      <c r="H40" s="202"/>
      <c r="I40" s="202"/>
      <c r="J40" s="202"/>
      <c r="K40" s="202"/>
      <c r="L40" s="184"/>
      <c r="M40" s="203"/>
      <c r="N40" s="203"/>
      <c r="O40" s="203"/>
      <c r="P40" s="203"/>
      <c r="Q40" s="203"/>
      <c r="R40" s="203"/>
      <c r="S40" s="203"/>
      <c r="T40" s="203"/>
      <c r="U40" s="203"/>
      <c r="V40" s="203"/>
    </row>
    <row r="41" spans="1:22" ht="15" customHeight="1">
      <c r="A41" s="196">
        <v>2</v>
      </c>
      <c r="B41" s="202" t="s">
        <v>124</v>
      </c>
      <c r="C41" s="202"/>
      <c r="D41" s="202"/>
      <c r="E41" s="202"/>
      <c r="F41" s="202"/>
      <c r="G41" s="202"/>
      <c r="H41" s="202"/>
      <c r="I41" s="202"/>
      <c r="J41" s="202"/>
      <c r="K41" s="202"/>
      <c r="L41" s="184"/>
      <c r="M41" s="203"/>
      <c r="N41" s="203"/>
      <c r="O41" s="203"/>
      <c r="P41" s="203"/>
      <c r="Q41" s="203"/>
      <c r="R41" s="203"/>
      <c r="S41" s="203"/>
      <c r="T41" s="203"/>
      <c r="U41" s="203"/>
      <c r="V41" s="203"/>
    </row>
    <row r="42" spans="1:22" ht="15" customHeight="1">
      <c r="A42" s="196">
        <v>3</v>
      </c>
      <c r="B42" s="202" t="s">
        <v>123</v>
      </c>
      <c r="C42" s="202"/>
      <c r="D42" s="202"/>
      <c r="E42" s="202"/>
      <c r="F42" s="202"/>
      <c r="G42" s="202"/>
      <c r="H42" s="202"/>
      <c r="I42" s="202"/>
      <c r="J42" s="202"/>
      <c r="K42" s="202"/>
      <c r="L42" s="184"/>
      <c r="M42" s="203"/>
      <c r="N42" s="203"/>
      <c r="O42" s="203"/>
      <c r="P42" s="203"/>
      <c r="Q42" s="203"/>
      <c r="R42" s="203"/>
      <c r="S42" s="203"/>
      <c r="T42" s="203"/>
      <c r="U42" s="203"/>
      <c r="V42" s="203"/>
    </row>
    <row r="43" spans="1:22" ht="15" customHeight="1">
      <c r="A43" s="196"/>
      <c r="B43" s="202"/>
      <c r="C43" s="202"/>
      <c r="D43" s="202"/>
      <c r="E43" s="202"/>
      <c r="F43" s="202"/>
      <c r="G43" s="202"/>
      <c r="H43" s="202"/>
      <c r="I43" s="202"/>
      <c r="J43" s="202"/>
      <c r="K43" s="202"/>
      <c r="L43" s="184"/>
      <c r="M43" s="203"/>
      <c r="N43" s="203"/>
      <c r="O43" s="203"/>
      <c r="P43" s="203"/>
      <c r="Q43" s="203"/>
      <c r="R43" s="203"/>
      <c r="S43" s="203"/>
      <c r="T43" s="203"/>
      <c r="U43" s="203"/>
      <c r="V43" s="203"/>
    </row>
    <row r="44" spans="1:22" ht="15" customHeight="1">
      <c r="A44" s="196">
        <v>4</v>
      </c>
      <c r="B44" s="202" t="s">
        <v>125</v>
      </c>
      <c r="C44" s="204"/>
      <c r="D44" s="204"/>
      <c r="E44" s="204"/>
      <c r="F44" s="204"/>
      <c r="G44" s="204"/>
      <c r="H44" s="204"/>
      <c r="I44" s="204"/>
      <c r="J44" s="204"/>
      <c r="K44" s="204"/>
      <c r="L44" s="184"/>
      <c r="M44" s="203"/>
      <c r="N44" s="203"/>
      <c r="O44" s="203"/>
      <c r="P44" s="203"/>
      <c r="Q44" s="203"/>
      <c r="R44" s="203"/>
      <c r="S44" s="203"/>
      <c r="T44" s="203"/>
      <c r="U44" s="203"/>
      <c r="V44" s="203"/>
    </row>
    <row r="45" spans="1:22" ht="15" customHeight="1">
      <c r="A45" s="196"/>
      <c r="B45" s="204"/>
      <c r="C45" s="204"/>
      <c r="D45" s="204"/>
      <c r="E45" s="204"/>
      <c r="F45" s="204"/>
      <c r="G45" s="204"/>
      <c r="H45" s="204"/>
      <c r="I45" s="204"/>
      <c r="J45" s="204"/>
      <c r="K45" s="204"/>
      <c r="L45" s="184"/>
      <c r="M45" s="185"/>
      <c r="N45" s="186"/>
      <c r="O45" s="186"/>
      <c r="P45" s="186"/>
      <c r="Q45" s="186"/>
      <c r="R45" s="186"/>
      <c r="S45" s="186"/>
      <c r="T45" s="186"/>
      <c r="U45" s="186"/>
      <c r="V45" s="186"/>
    </row>
    <row r="46" spans="1:22" ht="15" customHeight="1">
      <c r="A46" s="196"/>
      <c r="B46" s="204"/>
      <c r="C46" s="204"/>
      <c r="D46" s="204"/>
      <c r="E46" s="204"/>
      <c r="F46" s="204"/>
      <c r="G46" s="204"/>
      <c r="H46" s="204"/>
      <c r="I46" s="204"/>
      <c r="J46" s="204"/>
      <c r="K46" s="204"/>
      <c r="L46" s="184"/>
      <c r="M46" s="186"/>
      <c r="N46" s="186"/>
      <c r="O46" s="186"/>
      <c r="P46" s="186"/>
      <c r="Q46" s="186"/>
      <c r="R46" s="186"/>
      <c r="S46" s="186"/>
      <c r="T46" s="186"/>
      <c r="U46" s="186"/>
      <c r="V46" s="186"/>
    </row>
    <row r="47" spans="1:22" ht="15" customHeight="1">
      <c r="A47" s="196"/>
      <c r="B47" s="200" t="s">
        <v>126</v>
      </c>
      <c r="C47" s="199"/>
      <c r="D47" s="199"/>
      <c r="E47" s="199"/>
      <c r="F47" s="199"/>
      <c r="G47" s="199"/>
      <c r="H47" s="199"/>
      <c r="I47" s="199"/>
      <c r="J47" s="199"/>
      <c r="K47" s="199"/>
      <c r="L47" s="184"/>
      <c r="M47" s="186"/>
      <c r="N47" s="186"/>
      <c r="O47" s="186"/>
      <c r="P47" s="186"/>
      <c r="Q47" s="186"/>
      <c r="R47" s="186"/>
      <c r="S47" s="186"/>
      <c r="T47" s="186"/>
      <c r="U47" s="186"/>
      <c r="V47" s="186"/>
    </row>
    <row r="48" spans="1:22" ht="15" customHeight="1">
      <c r="A48" s="196">
        <v>5</v>
      </c>
      <c r="B48" s="202" t="s">
        <v>127</v>
      </c>
      <c r="C48" s="202"/>
      <c r="D48" s="202"/>
      <c r="E48" s="202"/>
      <c r="F48" s="202"/>
      <c r="G48" s="202"/>
      <c r="H48" s="202"/>
      <c r="I48" s="202"/>
      <c r="J48" s="202"/>
      <c r="K48" s="202"/>
      <c r="L48" s="184"/>
      <c r="M48" s="203"/>
      <c r="N48" s="203"/>
      <c r="O48" s="203"/>
      <c r="P48" s="203"/>
      <c r="Q48" s="203"/>
      <c r="R48" s="203"/>
      <c r="S48" s="203"/>
      <c r="T48" s="203"/>
      <c r="U48" s="203"/>
      <c r="V48" s="203"/>
    </row>
    <row r="49" spans="1:22" ht="15" customHeight="1">
      <c r="A49" s="196"/>
      <c r="B49" s="202"/>
      <c r="C49" s="202"/>
      <c r="D49" s="202"/>
      <c r="E49" s="202"/>
      <c r="F49" s="202"/>
      <c r="G49" s="202"/>
      <c r="H49" s="202"/>
      <c r="I49" s="202"/>
      <c r="J49" s="202"/>
      <c r="K49" s="202"/>
      <c r="L49" s="184"/>
      <c r="M49" s="203"/>
      <c r="N49" s="203"/>
      <c r="O49" s="203"/>
      <c r="P49" s="203"/>
      <c r="Q49" s="203"/>
      <c r="R49" s="203"/>
      <c r="S49" s="203"/>
      <c r="T49" s="203"/>
      <c r="U49" s="203"/>
      <c r="V49" s="203"/>
    </row>
    <row r="50" spans="1:22" ht="15" customHeight="1">
      <c r="A50" s="196">
        <v>6</v>
      </c>
      <c r="B50" s="202" t="s">
        <v>128</v>
      </c>
      <c r="C50" s="202"/>
      <c r="D50" s="202"/>
      <c r="E50" s="202"/>
      <c r="F50" s="202"/>
      <c r="G50" s="202"/>
      <c r="H50" s="202"/>
      <c r="I50" s="202"/>
      <c r="J50" s="202"/>
      <c r="K50" s="202"/>
      <c r="L50" s="181"/>
      <c r="M50" s="203"/>
      <c r="N50" s="203"/>
      <c r="O50" s="203"/>
      <c r="P50" s="203"/>
      <c r="Q50" s="203"/>
      <c r="R50" s="203"/>
      <c r="S50" s="203"/>
      <c r="T50" s="203"/>
      <c r="U50" s="203"/>
      <c r="V50" s="203"/>
    </row>
    <row r="51" spans="1:22" ht="15" customHeight="1">
      <c r="A51" s="196"/>
      <c r="B51" s="202"/>
      <c r="C51" s="202"/>
      <c r="D51" s="202"/>
      <c r="E51" s="202"/>
      <c r="F51" s="202"/>
      <c r="G51" s="202"/>
      <c r="H51" s="202"/>
      <c r="I51" s="202"/>
      <c r="J51" s="202"/>
      <c r="K51" s="202"/>
      <c r="L51" s="181"/>
      <c r="M51" s="203"/>
      <c r="N51" s="203"/>
      <c r="O51" s="203"/>
      <c r="P51" s="203"/>
      <c r="Q51" s="203"/>
      <c r="R51" s="203"/>
      <c r="S51" s="203"/>
      <c r="T51" s="203"/>
      <c r="U51" s="203"/>
      <c r="V51" s="203"/>
    </row>
    <row r="52" spans="1:22">
      <c r="A52">
        <v>7</v>
      </c>
      <c r="B52" s="202" t="s">
        <v>129</v>
      </c>
      <c r="C52" s="202"/>
      <c r="D52" s="202"/>
      <c r="E52" s="202"/>
      <c r="F52" s="202"/>
      <c r="G52" s="202"/>
      <c r="H52" s="202"/>
      <c r="I52" s="202"/>
      <c r="J52" s="202"/>
      <c r="K52" s="202"/>
      <c r="L52" s="181"/>
      <c r="M52" s="203"/>
      <c r="N52" s="203"/>
      <c r="O52" s="203"/>
      <c r="P52" s="203"/>
      <c r="Q52" s="203"/>
      <c r="R52" s="203"/>
      <c r="S52" s="203"/>
      <c r="T52" s="203"/>
      <c r="U52" s="203"/>
      <c r="V52" s="203"/>
    </row>
    <row r="53" spans="1:22" ht="33" customHeight="1">
      <c r="B53" s="202"/>
      <c r="C53" s="202"/>
      <c r="D53" s="202"/>
      <c r="E53" s="202"/>
      <c r="F53" s="202"/>
      <c r="G53" s="202"/>
      <c r="H53" s="202"/>
      <c r="I53" s="202"/>
      <c r="J53" s="202"/>
      <c r="K53" s="202"/>
      <c r="L53" s="181"/>
      <c r="M53" s="203"/>
      <c r="N53" s="203"/>
      <c r="O53" s="203"/>
      <c r="P53" s="203"/>
      <c r="Q53" s="203"/>
      <c r="R53" s="203"/>
      <c r="S53" s="203"/>
      <c r="T53" s="203"/>
      <c r="U53" s="203"/>
      <c r="V53" s="203"/>
    </row>
    <row r="54" spans="1:22">
      <c r="B54" s="180"/>
      <c r="C54" s="180"/>
      <c r="D54" s="180"/>
      <c r="E54" s="180"/>
      <c r="F54" s="180"/>
      <c r="G54" s="180"/>
      <c r="H54" s="180"/>
      <c r="I54" s="180"/>
      <c r="J54" s="180"/>
      <c r="K54" s="180"/>
    </row>
  </sheetData>
  <sheetProtection algorithmName="SHA-512" hashValue="bISlMyFW32Wad/zfg4PjcgjwRnw+q7IaLX8Du08OyKVO0gFGPsAVUlzN4JDqNd1qRQuQzm4/3l37KmuRJsGUYw==" saltValue="RKA/rPab7EIkiLt2sBNvVg==" spinCount="100000" sheet="1" objects="1" scenarios="1"/>
  <mergeCells count="15">
    <mergeCell ref="M52:V53"/>
    <mergeCell ref="M43:V44"/>
    <mergeCell ref="B41:K41"/>
    <mergeCell ref="B42:K43"/>
    <mergeCell ref="B52:K53"/>
    <mergeCell ref="A5:K9"/>
    <mergeCell ref="B29:K34"/>
    <mergeCell ref="B37:K40"/>
    <mergeCell ref="M48:V49"/>
    <mergeCell ref="M50:V51"/>
    <mergeCell ref="M37:V40"/>
    <mergeCell ref="M41:V42"/>
    <mergeCell ref="B44:K46"/>
    <mergeCell ref="B48:K49"/>
    <mergeCell ref="B50:K51"/>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D15" sqref="D15"/>
    </sheetView>
  </sheetViews>
  <sheetFormatPr defaultRowHeight="15.75" zeroHeight="1"/>
  <cols>
    <col min="1" max="1" width="5" style="97" customWidth="1"/>
    <col min="2" max="2" width="45.28515625" style="97" customWidth="1"/>
    <col min="3" max="3" width="14.85546875" style="97" customWidth="1"/>
    <col min="4" max="4" width="9.140625" style="98" customWidth="1"/>
    <col min="5" max="8" width="15.85546875" style="97" customWidth="1"/>
    <col min="9" max="10" width="12.5703125" style="97" hidden="1" customWidth="1"/>
    <col min="11" max="12" width="11" style="97" hidden="1" customWidth="1"/>
    <col min="13" max="13" width="12.42578125" style="97" hidden="1" customWidth="1"/>
    <col min="14" max="14" width="11" style="97" hidden="1" customWidth="1"/>
    <col min="15" max="16" width="8.7109375" style="97" hidden="1" customWidth="1"/>
    <col min="17" max="18" width="15.7109375" style="97" hidden="1" customWidth="1"/>
    <col min="19" max="19" width="1.5703125" style="97" hidden="1" customWidth="1"/>
    <col min="20" max="28" width="2" style="97" hidden="1" customWidth="1"/>
    <col min="29" max="29" width="5.42578125" style="97" hidden="1" customWidth="1"/>
    <col min="30" max="30" width="14.7109375" style="98" bestFit="1"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140</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141</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117</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61</v>
      </c>
      <c r="D4" s="147">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142</v>
      </c>
      <c r="E6" s="104"/>
      <c r="F6" s="104"/>
      <c r="G6" s="104"/>
      <c r="H6" s="179"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139</v>
      </c>
      <c r="B7" s="108"/>
      <c r="C7" s="107" t="s">
        <v>110</v>
      </c>
      <c r="D7" s="145" t="s">
        <v>168</v>
      </c>
      <c r="E7" s="104"/>
      <c r="F7" s="104"/>
      <c r="G7" s="104"/>
      <c r="H7" s="179"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5" t="s">
        <v>6</v>
      </c>
      <c r="B9" s="205" t="s">
        <v>7</v>
      </c>
      <c r="C9" s="206" t="s">
        <v>8</v>
      </c>
      <c r="D9" s="207" t="s">
        <v>9</v>
      </c>
      <c r="E9" s="215" t="s">
        <v>107</v>
      </c>
      <c r="F9" s="216"/>
      <c r="G9" s="216"/>
      <c r="H9" s="216"/>
      <c r="I9" s="216"/>
      <c r="J9" s="217"/>
      <c r="K9" s="195"/>
      <c r="L9" s="195"/>
      <c r="M9" s="195"/>
      <c r="N9" s="195"/>
      <c r="O9" s="172"/>
      <c r="P9" s="172"/>
      <c r="Q9" s="116"/>
      <c r="R9" s="116"/>
      <c r="S9" s="116"/>
      <c r="T9" s="116"/>
      <c r="U9" s="116"/>
      <c r="V9" s="116"/>
      <c r="W9" s="116"/>
      <c r="X9" s="116"/>
      <c r="Y9" s="116"/>
      <c r="Z9" s="116"/>
      <c r="AA9" s="116"/>
      <c r="AB9" s="116"/>
      <c r="AC9" s="116"/>
      <c r="AD9" s="210" t="s">
        <v>10</v>
      </c>
    </row>
    <row r="10" spans="1:35" s="96" customFormat="1" ht="15.75" customHeight="1">
      <c r="A10" s="205"/>
      <c r="B10" s="205"/>
      <c r="C10" s="206"/>
      <c r="D10" s="208"/>
      <c r="E10" s="218"/>
      <c r="F10" s="219"/>
      <c r="G10" s="219"/>
      <c r="H10" s="219"/>
      <c r="I10" s="219"/>
      <c r="J10" s="220"/>
      <c r="K10" s="195"/>
      <c r="L10" s="195"/>
      <c r="M10" s="195"/>
      <c r="N10" s="195"/>
      <c r="O10" s="173"/>
      <c r="P10" s="173"/>
      <c r="Q10" s="117"/>
      <c r="R10" s="117"/>
      <c r="S10" s="117"/>
      <c r="T10" s="117"/>
      <c r="U10" s="117"/>
      <c r="V10" s="117"/>
      <c r="W10" s="117"/>
      <c r="X10" s="117"/>
      <c r="Y10" s="117"/>
      <c r="Z10" s="117"/>
      <c r="AA10" s="117"/>
      <c r="AB10" s="120"/>
      <c r="AC10" s="120"/>
      <c r="AD10" s="211"/>
    </row>
    <row r="11" spans="1:35" ht="27.75" customHeight="1">
      <c r="A11" s="205"/>
      <c r="B11" s="205"/>
      <c r="C11" s="206"/>
      <c r="D11" s="209"/>
      <c r="E11" s="198" t="s">
        <v>130</v>
      </c>
      <c r="F11" s="112" t="s">
        <v>131</v>
      </c>
      <c r="G11" s="112" t="s">
        <v>132</v>
      </c>
      <c r="H11" s="112" t="s">
        <v>133</v>
      </c>
      <c r="I11" s="112"/>
      <c r="J11" s="112"/>
      <c r="K11" s="190"/>
      <c r="L11" s="190"/>
      <c r="M11" s="190"/>
      <c r="N11" s="190"/>
      <c r="O11" s="112"/>
      <c r="P11" s="112"/>
      <c r="Q11" s="112"/>
      <c r="R11" s="112"/>
      <c r="S11" s="112"/>
      <c r="T11" s="112"/>
      <c r="U11" s="112"/>
      <c r="V11" s="112"/>
      <c r="W11" s="112"/>
      <c r="X11" s="112"/>
      <c r="Y11" s="112"/>
      <c r="Z11" s="112"/>
      <c r="AA11" s="112"/>
      <c r="AB11" s="121"/>
      <c r="AC11" s="121"/>
      <c r="AD11" s="212"/>
    </row>
    <row r="12" spans="1:35" s="96" customFormat="1">
      <c r="A12" s="113">
        <v>1</v>
      </c>
      <c r="B12" s="114" t="s">
        <v>77</v>
      </c>
      <c r="C12" s="115">
        <v>40307162521</v>
      </c>
      <c r="D12" s="174" t="s">
        <v>12</v>
      </c>
      <c r="E12" s="113">
        <v>5</v>
      </c>
      <c r="F12" s="113">
        <v>4</v>
      </c>
      <c r="G12" s="113">
        <v>5</v>
      </c>
      <c r="H12" s="113">
        <v>4</v>
      </c>
      <c r="I12" s="113"/>
      <c r="J12" s="113"/>
      <c r="K12" s="113"/>
      <c r="L12" s="113"/>
      <c r="M12" s="113"/>
      <c r="N12" s="113"/>
      <c r="O12" s="113"/>
      <c r="P12" s="113"/>
      <c r="Q12" s="113"/>
      <c r="R12" s="113"/>
      <c r="S12" s="113"/>
      <c r="T12" s="113"/>
      <c r="U12" s="113"/>
      <c r="V12" s="113"/>
      <c r="W12" s="113"/>
      <c r="X12" s="113"/>
      <c r="Y12" s="113"/>
      <c r="Z12" s="113"/>
      <c r="AA12" s="113"/>
      <c r="AB12" s="113"/>
      <c r="AC12" s="113"/>
      <c r="AD12" s="113">
        <v>5</v>
      </c>
      <c r="AF12" s="122">
        <v>0</v>
      </c>
      <c r="AG12" s="122" t="s">
        <v>11</v>
      </c>
      <c r="AI12" s="164">
        <v>2</v>
      </c>
    </row>
    <row r="13" spans="1:35" s="96" customFormat="1">
      <c r="A13" s="113">
        <v>2</v>
      </c>
      <c r="B13" s="114" t="s">
        <v>78</v>
      </c>
      <c r="C13" s="115">
        <v>40206162355</v>
      </c>
      <c r="D13" s="113" t="s">
        <v>12</v>
      </c>
      <c r="E13" s="113">
        <v>5</v>
      </c>
      <c r="F13" s="113">
        <v>5</v>
      </c>
      <c r="G13" s="113">
        <v>3</v>
      </c>
      <c r="H13" s="113">
        <v>4</v>
      </c>
      <c r="I13" s="113"/>
      <c r="J13" s="113"/>
      <c r="K13" s="113"/>
      <c r="L13" s="113"/>
      <c r="M13" s="113"/>
      <c r="N13" s="113"/>
      <c r="O13" s="113"/>
      <c r="P13" s="113"/>
      <c r="Q13" s="113"/>
      <c r="R13" s="113"/>
      <c r="S13" s="113"/>
      <c r="T13" s="113"/>
      <c r="U13" s="113"/>
      <c r="V13" s="113"/>
      <c r="W13" s="113"/>
      <c r="X13" s="113"/>
      <c r="Y13" s="113"/>
      <c r="Z13" s="113"/>
      <c r="AA13" s="113"/>
      <c r="AB13" s="113"/>
      <c r="AC13" s="113"/>
      <c r="AD13" s="113">
        <v>5</v>
      </c>
      <c r="AF13" s="122">
        <v>1</v>
      </c>
      <c r="AG13" s="122" t="s">
        <v>12</v>
      </c>
    </row>
    <row r="14" spans="1:35" s="96" customFormat="1">
      <c r="A14" s="113">
        <v>3</v>
      </c>
      <c r="B14" s="114" t="s">
        <v>79</v>
      </c>
      <c r="C14" s="115">
        <v>41209022384</v>
      </c>
      <c r="D14" s="113" t="s">
        <v>11</v>
      </c>
      <c r="E14" s="113">
        <v>6</v>
      </c>
      <c r="F14" s="113">
        <v>4</v>
      </c>
      <c r="G14" s="113">
        <v>5</v>
      </c>
      <c r="H14" s="113">
        <v>4</v>
      </c>
      <c r="I14" s="113"/>
      <c r="J14" s="113"/>
      <c r="K14" s="113"/>
      <c r="L14" s="113"/>
      <c r="M14" s="113"/>
      <c r="N14" s="113"/>
      <c r="O14" s="113"/>
      <c r="P14" s="113"/>
      <c r="Q14" s="113"/>
      <c r="R14" s="113"/>
      <c r="S14" s="113"/>
      <c r="T14" s="113"/>
      <c r="U14" s="113"/>
      <c r="V14" s="113"/>
      <c r="W14" s="113"/>
      <c r="X14" s="113"/>
      <c r="Y14" s="113"/>
      <c r="Z14" s="113"/>
      <c r="AA14" s="113"/>
      <c r="AB14" s="113"/>
      <c r="AC14" s="113"/>
      <c r="AD14" s="113">
        <v>5</v>
      </c>
      <c r="AF14" s="122">
        <v>2</v>
      </c>
      <c r="AG14" s="122" t="s">
        <v>11</v>
      </c>
    </row>
    <row r="15" spans="1:35" s="96" customFormat="1">
      <c r="A15" s="113">
        <v>4</v>
      </c>
      <c r="B15" s="114" t="s">
        <v>80</v>
      </c>
      <c r="C15" s="115">
        <v>40709072361</v>
      </c>
      <c r="D15" s="113" t="s">
        <v>12</v>
      </c>
      <c r="E15" s="113">
        <v>6</v>
      </c>
      <c r="F15" s="113">
        <v>4</v>
      </c>
      <c r="G15" s="113">
        <v>5</v>
      </c>
      <c r="H15" s="113">
        <v>4</v>
      </c>
      <c r="I15" s="113"/>
      <c r="J15" s="113"/>
      <c r="K15" s="113"/>
      <c r="L15" s="113"/>
      <c r="M15" s="113"/>
      <c r="N15" s="113"/>
      <c r="O15" s="113"/>
      <c r="P15" s="113"/>
      <c r="Q15" s="113"/>
      <c r="R15" s="113"/>
      <c r="S15" s="113"/>
      <c r="T15" s="113"/>
      <c r="U15" s="113"/>
      <c r="V15" s="113"/>
      <c r="W15" s="113"/>
      <c r="X15" s="113"/>
      <c r="Y15" s="113"/>
      <c r="Z15" s="113"/>
      <c r="AA15" s="113"/>
      <c r="AB15" s="113"/>
      <c r="AC15" s="113"/>
      <c r="AD15" s="113">
        <v>5</v>
      </c>
      <c r="AF15" s="122">
        <v>3</v>
      </c>
      <c r="AG15" s="122" t="s">
        <v>12</v>
      </c>
    </row>
    <row r="16" spans="1:35" s="96" customFormat="1">
      <c r="A16" s="113">
        <v>5</v>
      </c>
      <c r="B16" s="114" t="s">
        <v>81</v>
      </c>
      <c r="C16" s="115">
        <v>41207162357</v>
      </c>
      <c r="D16" s="113" t="s">
        <v>12</v>
      </c>
      <c r="E16" s="113">
        <v>6</v>
      </c>
      <c r="F16" s="113">
        <v>3</v>
      </c>
      <c r="G16" s="113">
        <v>5</v>
      </c>
      <c r="H16" s="113">
        <v>4</v>
      </c>
      <c r="I16" s="113"/>
      <c r="J16" s="113"/>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35" s="96" customFormat="1">
      <c r="A17" s="113">
        <v>6</v>
      </c>
      <c r="B17" s="114" t="s">
        <v>82</v>
      </c>
      <c r="C17" s="115">
        <v>41209166359</v>
      </c>
      <c r="D17" s="113" t="s">
        <v>12</v>
      </c>
      <c r="E17" s="113">
        <v>6</v>
      </c>
      <c r="F17" s="113">
        <v>6</v>
      </c>
      <c r="G17" s="113">
        <v>6</v>
      </c>
      <c r="H17" s="113">
        <v>4</v>
      </c>
      <c r="I17" s="113"/>
      <c r="J17" s="113"/>
      <c r="K17" s="113"/>
      <c r="L17" s="113"/>
      <c r="M17" s="113"/>
      <c r="N17" s="113"/>
      <c r="O17" s="113"/>
      <c r="P17" s="113"/>
      <c r="Q17" s="113"/>
      <c r="R17" s="113"/>
      <c r="S17" s="113"/>
      <c r="T17" s="113"/>
      <c r="U17" s="113"/>
      <c r="V17" s="113"/>
      <c r="W17" s="113"/>
      <c r="X17" s="113"/>
      <c r="Y17" s="113"/>
      <c r="Z17" s="113"/>
      <c r="AA17" s="113"/>
      <c r="AB17" s="113"/>
      <c r="AC17" s="113"/>
      <c r="AD17" s="113">
        <v>5</v>
      </c>
      <c r="AF17" s="122">
        <v>5</v>
      </c>
      <c r="AG17" s="122" t="s">
        <v>12</v>
      </c>
    </row>
    <row r="18" spans="1:35" s="96" customFormat="1">
      <c r="A18" s="113">
        <v>7</v>
      </c>
      <c r="B18" s="114" t="s">
        <v>83</v>
      </c>
      <c r="C18" s="115">
        <v>41208018957</v>
      </c>
      <c r="D18" s="113" t="s">
        <v>12</v>
      </c>
      <c r="E18" s="113">
        <v>6</v>
      </c>
      <c r="F18" s="113">
        <v>4</v>
      </c>
      <c r="G18" s="113">
        <v>4</v>
      </c>
      <c r="H18" s="113">
        <v>4</v>
      </c>
      <c r="I18" s="113"/>
      <c r="J18" s="113"/>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35" s="96" customFormat="1">
      <c r="A19" s="113">
        <v>8</v>
      </c>
      <c r="B19" s="114" t="s">
        <v>84</v>
      </c>
      <c r="C19" s="115">
        <v>41203018933</v>
      </c>
      <c r="D19" s="113" t="s">
        <v>12</v>
      </c>
      <c r="E19" s="113">
        <v>5</v>
      </c>
      <c r="F19" s="113">
        <v>5</v>
      </c>
      <c r="G19" s="113">
        <v>3</v>
      </c>
      <c r="H19" s="113">
        <v>4</v>
      </c>
      <c r="I19" s="113"/>
      <c r="J19" s="113"/>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35" s="96" customFormat="1">
      <c r="A20" s="113">
        <v>9</v>
      </c>
      <c r="B20" s="114" t="s">
        <v>85</v>
      </c>
      <c r="C20" s="115">
        <v>41208162564</v>
      </c>
      <c r="D20" s="113" t="s">
        <v>11</v>
      </c>
      <c r="E20" s="113">
        <v>6</v>
      </c>
      <c r="F20" s="113">
        <v>4</v>
      </c>
      <c r="G20" s="113">
        <v>5</v>
      </c>
      <c r="H20" s="113">
        <v>4</v>
      </c>
      <c r="I20" s="113"/>
      <c r="J20" s="113"/>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row>
    <row r="21" spans="1:35" s="96" customFormat="1">
      <c r="A21" s="113">
        <v>10</v>
      </c>
      <c r="B21" s="114" t="s">
        <v>86</v>
      </c>
      <c r="C21" s="115">
        <v>41209169898</v>
      </c>
      <c r="D21" s="113" t="s">
        <v>11</v>
      </c>
      <c r="E21" s="113">
        <v>6</v>
      </c>
      <c r="F21" s="113">
        <v>4</v>
      </c>
      <c r="G21" s="113">
        <v>5</v>
      </c>
      <c r="H21" s="113">
        <v>4</v>
      </c>
      <c r="I21" s="113"/>
      <c r="J21" s="113"/>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35" s="96" customFormat="1">
      <c r="A22" s="113">
        <v>11</v>
      </c>
      <c r="B22" s="114" t="s">
        <v>87</v>
      </c>
      <c r="C22" s="115">
        <v>41216167867</v>
      </c>
      <c r="D22" s="113" t="s">
        <v>12</v>
      </c>
      <c r="E22" s="113">
        <v>6</v>
      </c>
      <c r="F22" s="113">
        <v>3</v>
      </c>
      <c r="G22" s="113">
        <v>5</v>
      </c>
      <c r="H22" s="113">
        <v>4</v>
      </c>
      <c r="I22" s="113"/>
      <c r="J22" s="113"/>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88</v>
      </c>
      <c r="C23" s="115">
        <v>41219169638</v>
      </c>
      <c r="D23" s="113" t="s">
        <v>11</v>
      </c>
      <c r="E23" s="113">
        <v>6</v>
      </c>
      <c r="F23" s="113">
        <v>6</v>
      </c>
      <c r="G23" s="113">
        <v>6</v>
      </c>
      <c r="H23" s="113">
        <v>4</v>
      </c>
      <c r="I23" s="113"/>
      <c r="J23" s="113"/>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35" s="96" customFormat="1">
      <c r="A24" s="113">
        <v>13</v>
      </c>
      <c r="B24" s="114" t="s">
        <v>89</v>
      </c>
      <c r="C24" s="115">
        <v>41229162398</v>
      </c>
      <c r="D24" s="113" t="s">
        <v>11</v>
      </c>
      <c r="E24" s="113">
        <v>6</v>
      </c>
      <c r="F24" s="113">
        <v>4</v>
      </c>
      <c r="G24" s="113">
        <v>4</v>
      </c>
      <c r="H24" s="113">
        <v>4</v>
      </c>
      <c r="I24" s="113"/>
      <c r="J24" s="113"/>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90</v>
      </c>
      <c r="C25" s="115">
        <v>41203168754</v>
      </c>
      <c r="D25" s="113" t="s">
        <v>11</v>
      </c>
      <c r="E25" s="113">
        <v>5</v>
      </c>
      <c r="F25" s="113">
        <v>5</v>
      </c>
      <c r="G25" s="113">
        <v>3</v>
      </c>
      <c r="H25" s="113">
        <v>4</v>
      </c>
      <c r="I25" s="113"/>
      <c r="J25" s="113"/>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35" s="96" customFormat="1">
      <c r="A26" s="113">
        <v>15</v>
      </c>
      <c r="B26" s="114" t="s">
        <v>91</v>
      </c>
      <c r="C26" s="115">
        <v>41206162335</v>
      </c>
      <c r="D26" s="113" t="s">
        <v>12</v>
      </c>
      <c r="E26" s="113">
        <v>6</v>
      </c>
      <c r="F26" s="113">
        <v>4</v>
      </c>
      <c r="G26" s="113">
        <v>5</v>
      </c>
      <c r="H26" s="113">
        <v>4</v>
      </c>
      <c r="I26" s="113"/>
      <c r="J26" s="113"/>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92</v>
      </c>
      <c r="C27" s="115">
        <v>41209166267</v>
      </c>
      <c r="D27" s="113" t="s">
        <v>12</v>
      </c>
      <c r="E27" s="113">
        <v>6</v>
      </c>
      <c r="F27" s="113">
        <v>4</v>
      </c>
      <c r="G27" s="113">
        <v>5</v>
      </c>
      <c r="H27" s="113">
        <v>4</v>
      </c>
      <c r="I27" s="113"/>
      <c r="J27" s="113"/>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93</v>
      </c>
      <c r="C28" s="115">
        <v>41211166993</v>
      </c>
      <c r="D28" s="113" t="s">
        <v>12</v>
      </c>
      <c r="E28" s="113">
        <v>6</v>
      </c>
      <c r="F28" s="113">
        <v>3</v>
      </c>
      <c r="G28" s="113">
        <v>5</v>
      </c>
      <c r="H28" s="113">
        <v>4</v>
      </c>
      <c r="I28" s="113"/>
      <c r="J28" s="113"/>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94</v>
      </c>
      <c r="C29" s="115">
        <v>41236161248</v>
      </c>
      <c r="D29" s="113" t="s">
        <v>11</v>
      </c>
      <c r="E29" s="113">
        <v>6</v>
      </c>
      <c r="F29" s="113">
        <v>6</v>
      </c>
      <c r="G29" s="113">
        <v>6</v>
      </c>
      <c r="H29" s="113">
        <v>4</v>
      </c>
      <c r="I29" s="113"/>
      <c r="J29" s="113"/>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35" s="96" customFormat="1">
      <c r="A30" s="113">
        <v>19</v>
      </c>
      <c r="B30" s="114" t="s">
        <v>95</v>
      </c>
      <c r="C30" s="115">
        <v>41223161353</v>
      </c>
      <c r="D30" s="113" t="s">
        <v>12</v>
      </c>
      <c r="E30" s="113">
        <v>6</v>
      </c>
      <c r="F30" s="113">
        <v>4</v>
      </c>
      <c r="G30" s="113">
        <v>4</v>
      </c>
      <c r="H30" s="113">
        <v>4</v>
      </c>
      <c r="I30" s="113"/>
      <c r="J30" s="113"/>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96</v>
      </c>
      <c r="C31" s="115">
        <v>41225169897</v>
      </c>
      <c r="D31" s="113" t="s">
        <v>12</v>
      </c>
      <c r="E31" s="113">
        <v>5</v>
      </c>
      <c r="F31" s="113">
        <v>5</v>
      </c>
      <c r="G31" s="113">
        <v>3</v>
      </c>
      <c r="H31" s="113">
        <v>4</v>
      </c>
      <c r="I31" s="113"/>
      <c r="J31" s="113"/>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35" s="96" customFormat="1">
      <c r="A32" s="113">
        <v>21</v>
      </c>
      <c r="B32" s="114" t="s">
        <v>97</v>
      </c>
      <c r="C32" s="115">
        <v>41216163696</v>
      </c>
      <c r="D32" s="113" t="s">
        <v>11</v>
      </c>
      <c r="E32" s="113">
        <v>6</v>
      </c>
      <c r="F32" s="113">
        <v>4</v>
      </c>
      <c r="G32" s="113">
        <v>5</v>
      </c>
      <c r="H32" s="113">
        <v>4</v>
      </c>
      <c r="I32" s="113"/>
      <c r="J32" s="113"/>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98</v>
      </c>
      <c r="C33" s="115">
        <v>41227163424</v>
      </c>
      <c r="D33" s="113" t="s">
        <v>11</v>
      </c>
      <c r="E33" s="113">
        <v>6</v>
      </c>
      <c r="F33" s="113">
        <v>4</v>
      </c>
      <c r="G33" s="113">
        <v>5</v>
      </c>
      <c r="H33" s="113">
        <v>4</v>
      </c>
      <c r="I33" s="113"/>
      <c r="J33" s="113"/>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99</v>
      </c>
      <c r="C34" s="115">
        <v>41228166363</v>
      </c>
      <c r="D34" s="113" t="s">
        <v>12</v>
      </c>
      <c r="E34" s="113">
        <v>6</v>
      </c>
      <c r="F34" s="113">
        <v>3</v>
      </c>
      <c r="G34" s="113">
        <v>5</v>
      </c>
      <c r="H34" s="113">
        <v>4</v>
      </c>
      <c r="I34" s="113"/>
      <c r="J34" s="113"/>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100</v>
      </c>
      <c r="C35" s="115">
        <v>41213169763</v>
      </c>
      <c r="D35" s="113" t="s">
        <v>12</v>
      </c>
      <c r="E35" s="113">
        <v>6</v>
      </c>
      <c r="F35" s="113">
        <v>6</v>
      </c>
      <c r="G35" s="113">
        <v>6</v>
      </c>
      <c r="H35" s="113">
        <v>4</v>
      </c>
      <c r="I35" s="113"/>
      <c r="J35" s="113"/>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101</v>
      </c>
      <c r="C36" s="115">
        <v>41223084543</v>
      </c>
      <c r="D36" s="113" t="s">
        <v>12</v>
      </c>
      <c r="E36" s="113">
        <v>6</v>
      </c>
      <c r="F36" s="113">
        <v>4</v>
      </c>
      <c r="G36" s="113">
        <v>4</v>
      </c>
      <c r="H36" s="113">
        <v>4</v>
      </c>
      <c r="I36" s="113"/>
      <c r="J36" s="113"/>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102</v>
      </c>
      <c r="C37" s="115">
        <v>41213162346</v>
      </c>
      <c r="D37" s="113" t="s">
        <v>11</v>
      </c>
      <c r="E37" s="113">
        <v>5</v>
      </c>
      <c r="F37" s="113">
        <v>5</v>
      </c>
      <c r="G37" s="113">
        <v>3</v>
      </c>
      <c r="H37" s="113">
        <v>4</v>
      </c>
      <c r="I37" s="113"/>
      <c r="J37" s="113"/>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103</v>
      </c>
      <c r="C38" s="115">
        <v>41224162457</v>
      </c>
      <c r="D38" s="113" t="s">
        <v>12</v>
      </c>
      <c r="E38" s="113">
        <v>6</v>
      </c>
      <c r="F38" s="113">
        <v>4</v>
      </c>
      <c r="G38" s="113">
        <v>5</v>
      </c>
      <c r="H38" s="113">
        <v>4</v>
      </c>
      <c r="I38" s="113"/>
      <c r="J38" s="113"/>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104</v>
      </c>
      <c r="C39" s="115">
        <v>41213032349</v>
      </c>
      <c r="D39" s="113" t="s">
        <v>12</v>
      </c>
      <c r="E39" s="113">
        <v>6</v>
      </c>
      <c r="F39" s="113">
        <v>4</v>
      </c>
      <c r="G39" s="113">
        <v>5</v>
      </c>
      <c r="H39" s="113">
        <v>4</v>
      </c>
      <c r="I39" s="113"/>
      <c r="J39" s="113"/>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105</v>
      </c>
      <c r="C40" s="115">
        <v>41223032398</v>
      </c>
      <c r="D40" s="113" t="s">
        <v>11</v>
      </c>
      <c r="E40" s="113">
        <v>6</v>
      </c>
      <c r="F40" s="113">
        <v>3</v>
      </c>
      <c r="G40" s="113">
        <v>5</v>
      </c>
      <c r="H40" s="113">
        <v>4</v>
      </c>
      <c r="I40" s="113"/>
      <c r="J40" s="113"/>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106</v>
      </c>
      <c r="C41" s="115">
        <v>41213125024</v>
      </c>
      <c r="D41" s="113" t="s">
        <v>11</v>
      </c>
      <c r="E41" s="113">
        <v>6</v>
      </c>
      <c r="F41" s="113">
        <v>6</v>
      </c>
      <c r="G41" s="113">
        <v>6</v>
      </c>
      <c r="H41" s="113">
        <v>4</v>
      </c>
      <c r="I41" s="113"/>
      <c r="J41" s="113"/>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13"/>
      <c r="G66" s="213"/>
      <c r="H66" s="213"/>
      <c r="I66" s="213"/>
      <c r="J66" s="213"/>
      <c r="K66" s="213"/>
      <c r="L66" s="213"/>
      <c r="M66" s="213"/>
      <c r="N66" s="213"/>
      <c r="O66" s="213"/>
      <c r="P66" s="213"/>
      <c r="Q66" s="213"/>
      <c r="R66" s="213"/>
      <c r="S66" s="213"/>
      <c r="T66" s="128"/>
      <c r="U66" s="128"/>
      <c r="V66" s="128"/>
      <c r="W66" s="128"/>
      <c r="X66" s="128"/>
      <c r="Y66" s="128"/>
      <c r="Z66" s="128"/>
      <c r="AA66" s="128"/>
      <c r="AB66" s="128"/>
      <c r="AC66" s="128"/>
      <c r="AD66" s="141"/>
      <c r="AF66" s="142"/>
      <c r="AG66" s="142"/>
    </row>
    <row r="67" spans="1:33" ht="15.95" customHeight="1">
      <c r="A67" s="130"/>
      <c r="B67" s="131"/>
      <c r="C67" s="131"/>
      <c r="D67" s="132"/>
      <c r="E67" s="131"/>
      <c r="F67" s="214"/>
      <c r="G67" s="214"/>
      <c r="H67" s="214"/>
      <c r="I67" s="214"/>
      <c r="J67" s="214"/>
      <c r="K67" s="214"/>
      <c r="L67" s="214"/>
      <c r="M67" s="214"/>
      <c r="N67" s="214"/>
      <c r="O67" s="214"/>
      <c r="P67" s="214"/>
      <c r="Q67" s="214"/>
      <c r="R67" s="214"/>
      <c r="S67" s="214"/>
      <c r="T67" s="131"/>
      <c r="U67" s="131"/>
      <c r="V67" s="131"/>
      <c r="W67" s="131"/>
      <c r="X67" s="131"/>
      <c r="Y67" s="131"/>
      <c r="Z67" s="131"/>
      <c r="AA67" s="131"/>
      <c r="AB67" s="131"/>
      <c r="AC67" s="131"/>
      <c r="AD67" s="143"/>
      <c r="AF67" s="142"/>
      <c r="AG67" s="142"/>
    </row>
    <row r="68" spans="1:33" ht="15.95" customHeight="1">
      <c r="A68" s="130"/>
      <c r="B68" s="131"/>
      <c r="C68" s="131"/>
      <c r="D68" s="132"/>
      <c r="E68" s="131"/>
      <c r="F68" s="214"/>
      <c r="G68" s="214"/>
      <c r="H68" s="214"/>
      <c r="I68" s="214"/>
      <c r="J68" s="214"/>
      <c r="K68" s="214"/>
      <c r="L68" s="214"/>
      <c r="M68" s="214"/>
      <c r="N68" s="214"/>
      <c r="O68" s="214"/>
      <c r="P68" s="214"/>
      <c r="Q68" s="214"/>
      <c r="R68" s="214"/>
      <c r="S68" s="214"/>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14"/>
      <c r="G69" s="214"/>
      <c r="H69" s="214"/>
      <c r="I69" s="214"/>
      <c r="J69" s="214"/>
      <c r="K69" s="214"/>
      <c r="L69" s="214"/>
      <c r="M69" s="214"/>
      <c r="N69" s="214"/>
      <c r="O69" s="214"/>
      <c r="P69" s="214"/>
      <c r="Q69" s="214"/>
      <c r="R69" s="214"/>
      <c r="S69" s="214"/>
      <c r="T69" s="131"/>
      <c r="U69" s="131"/>
      <c r="V69" s="131"/>
      <c r="W69" s="131"/>
      <c r="X69" s="131"/>
      <c r="Y69" s="131"/>
      <c r="Z69" s="131"/>
      <c r="AA69" s="131"/>
      <c r="AB69" s="131"/>
      <c r="AC69" s="131"/>
      <c r="AD69" s="143"/>
      <c r="AF69" s="142"/>
      <c r="AG69" s="142"/>
    </row>
    <row r="70" spans="1:33">
      <c r="A70" s="134"/>
      <c r="B70" s="135" t="s">
        <v>108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46</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SK SUNGAI SIPUT</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gCU0y5y3Wm/fy8W6/HBjZwOjKQvtRRs263NVQhetvWniaPLKqVl/IMItu/TfROtV1+gFXRHP5JzEv5x/lnF2Bg==" saltValue="IuCwC6gm7uVmlL+dJ8iXeA==" spinCount="100000" sheet="1" formatRows="0"/>
  <mergeCells count="10">
    <mergeCell ref="F66:S66"/>
    <mergeCell ref="F67:S67"/>
    <mergeCell ref="F68:S68"/>
    <mergeCell ref="F69:S69"/>
    <mergeCell ref="E9:J10"/>
    <mergeCell ref="A9:A11"/>
    <mergeCell ref="B9:B11"/>
    <mergeCell ref="C9:C11"/>
    <mergeCell ref="D9:D11"/>
    <mergeCell ref="AD9:A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723900</xdr:colOff>
                    <xdr:row>5</xdr:row>
                    <xdr:rowOff>28575</xdr:rowOff>
                  </from>
                  <to>
                    <xdr:col>7</xdr:col>
                    <xdr:colOff>0</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6</xdr:col>
                    <xdr:colOff>723900</xdr:colOff>
                    <xdr:row>6</xdr:row>
                    <xdr:rowOff>28575</xdr:rowOff>
                  </from>
                  <to>
                    <xdr:col>6</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P20" sqref="P20"/>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47" t="str">
        <f>'REKOD PRESTASI MURID'!$D$1</f>
        <v>SK SUNGAI SIPUT</v>
      </c>
      <c r="C1" s="247"/>
      <c r="D1" s="247"/>
      <c r="E1" s="247"/>
      <c r="F1" s="247"/>
      <c r="G1" s="52"/>
      <c r="H1" s="51"/>
    </row>
    <row r="2" spans="1:11" s="47" customFormat="1" ht="21" customHeight="1">
      <c r="A2" s="52"/>
      <c r="B2" s="247" t="str">
        <f>'REKOD PRESTASI MURID'!$D$2</f>
        <v xml:space="preserve">KLANG, </v>
      </c>
      <c r="C2" s="247"/>
      <c r="D2" s="247"/>
      <c r="E2" s="247"/>
      <c r="F2" s="247"/>
      <c r="G2" s="52"/>
      <c r="H2" s="51"/>
    </row>
    <row r="3" spans="1:11" s="47" customFormat="1" ht="21" customHeight="1">
      <c r="A3" s="52"/>
      <c r="B3" s="247" t="str">
        <f>'REKOD PRESTASI MURID'!$D$3</f>
        <v>SELANGOR</v>
      </c>
      <c r="C3" s="247"/>
      <c r="D3" s="247"/>
      <c r="E3" s="247"/>
      <c r="F3" s="247"/>
      <c r="G3" s="52"/>
      <c r="H3" s="51"/>
    </row>
    <row r="4" spans="1:11" s="47" customFormat="1" ht="21" customHeight="1">
      <c r="A4" s="53"/>
      <c r="B4" s="248">
        <f>'REKOD PRESTASI MURID'!$D$4</f>
        <v>43010</v>
      </c>
      <c r="C4" s="248"/>
      <c r="D4" s="248"/>
      <c r="E4" s="248"/>
      <c r="F4" s="248"/>
      <c r="G4" s="53"/>
      <c r="H4" s="221" t="s">
        <v>14</v>
      </c>
      <c r="I4" s="221"/>
      <c r="J4" s="221"/>
    </row>
    <row r="5" spans="1:11">
      <c r="A5" s="7"/>
      <c r="B5" s="7"/>
      <c r="C5" s="7"/>
      <c r="D5" s="7"/>
      <c r="E5" s="7"/>
      <c r="F5" s="7"/>
      <c r="G5" s="7"/>
      <c r="H5" s="54"/>
      <c r="I5" s="91"/>
      <c r="J5" s="91"/>
    </row>
    <row r="6" spans="1:11" ht="18.75">
      <c r="A6" s="7"/>
      <c r="B6" s="55" t="str">
        <f>'REKOD PRESTASI MURID'!$A$7</f>
        <v>BAHASA JEPUN</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22" t="s">
        <v>15</v>
      </c>
      <c r="C8" s="223"/>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MURID'!H6</f>
        <v>Pentaksiran Pertengahan Tahun</v>
      </c>
    </row>
    <row r="9" spans="1:11">
      <c r="A9" s="7"/>
      <c r="B9" s="225" t="s">
        <v>16</v>
      </c>
      <c r="C9" s="226"/>
      <c r="D9" s="61">
        <f>VLOOKUP($I$6,'REKOD PRESTASI MURID'!$A$12:$D$65,3)</f>
        <v>40307162521</v>
      </c>
      <c r="E9" s="62"/>
      <c r="F9" s="18"/>
      <c r="G9" s="7"/>
      <c r="H9" s="56">
        <v>3</v>
      </c>
      <c r="I9" s="56" t="str">
        <f>'REKOD PRESTASI MURID'!B14</f>
        <v>ARINA ARISSA BINTI MUSA</v>
      </c>
      <c r="J9" s="56" t="str">
        <f t="shared" si="0"/>
        <v>3  ARINA ARISSA BINTI MUSA</v>
      </c>
      <c r="K9" s="1" t="str">
        <f>'REKOD PRESTASI MURID'!H7</f>
        <v>Pentaksiran Akhir tahun</v>
      </c>
    </row>
    <row r="10" spans="1:11">
      <c r="A10" s="7"/>
      <c r="B10" s="225" t="s">
        <v>17</v>
      </c>
      <c r="C10" s="226"/>
      <c r="D10" s="63" t="str">
        <f>VLOOKUP($I$6,'REKOD PRESTASI MURID'!$A$12:$D$65,4)</f>
        <v>L</v>
      </c>
      <c r="E10" s="64"/>
      <c r="F10" s="18"/>
      <c r="G10" s="7"/>
      <c r="H10" s="56">
        <v>4</v>
      </c>
      <c r="I10" s="56" t="str">
        <f>'REKOD PRESTASI MURID'!B15</f>
        <v>AZALI BIN MOHD GHAZI</v>
      </c>
      <c r="J10" s="56" t="str">
        <f t="shared" si="0"/>
        <v>4  AZALI BIN MOHD GHAZI</v>
      </c>
    </row>
    <row r="11" spans="1:11">
      <c r="A11" s="7"/>
      <c r="B11" s="225" t="s">
        <v>111</v>
      </c>
      <c r="C11" s="226"/>
      <c r="D11" s="63" t="str">
        <f>'REKOD PRESTASI MURID'!D7</f>
        <v>2 GEMILANG</v>
      </c>
      <c r="E11" s="64"/>
      <c r="F11" s="18"/>
      <c r="G11" s="7"/>
      <c r="H11" s="56">
        <v>5</v>
      </c>
      <c r="I11" s="56" t="str">
        <f>'REKOD PRESTASI MURID'!B16</f>
        <v>AZWAN BIN MUSAHAR</v>
      </c>
      <c r="J11" s="56" t="str">
        <f t="shared" si="0"/>
        <v>5  AZWAN BIN MUSAHAR</v>
      </c>
    </row>
    <row r="12" spans="1:11">
      <c r="A12" s="7"/>
      <c r="B12" s="59" t="s">
        <v>18</v>
      </c>
      <c r="C12" s="60"/>
      <c r="D12" s="63" t="str">
        <f>'REKOD PRESTASI MURID'!$D$6</f>
        <v>PN. SUZILA MOHAMED</v>
      </c>
      <c r="E12" s="64"/>
      <c r="F12" s="18"/>
      <c r="G12" s="7"/>
      <c r="H12" s="56">
        <v>6</v>
      </c>
      <c r="I12" s="56" t="str">
        <f>'REKOD PRESTASI MURID'!B17</f>
        <v>CHAN KOK MENG</v>
      </c>
      <c r="J12" s="56" t="str">
        <f t="shared" si="0"/>
        <v>6  CHAN KOK MENG</v>
      </c>
      <c r="K12" s="89"/>
    </row>
    <row r="13" spans="1:11">
      <c r="A13" s="7"/>
      <c r="B13" s="227" t="s">
        <v>19</v>
      </c>
      <c r="C13" s="228"/>
      <c r="D13" s="148">
        <f>B4</f>
        <v>43010</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38" t="s">
        <v>20</v>
      </c>
      <c r="C15" s="238"/>
      <c r="D15" s="238"/>
      <c r="E15" s="231">
        <f>IF(K7=1,"",VLOOKUP($I$6,'REKOD PRESTASI MURID'!$A$12:$AD$65,30))</f>
        <v>5</v>
      </c>
      <c r="F15" s="236" t="str">
        <f>UPPER(IF(K7=1,K8,K9))</f>
        <v>PENTAKSIRAN AKHIR TAHUN</v>
      </c>
      <c r="G15" s="7"/>
      <c r="H15" s="56">
        <v>9</v>
      </c>
      <c r="I15" s="56" t="str">
        <f>'REKOD PRESTASI MURID'!B20</f>
        <v>FARIDAH BINTI RAMLAN</v>
      </c>
      <c r="J15" s="56" t="str">
        <f t="shared" si="0"/>
        <v>9  FARIDAH BINTI RAMLAN</v>
      </c>
    </row>
    <row r="16" spans="1:11" ht="22.5" customHeight="1">
      <c r="A16" s="7"/>
      <c r="B16" s="239"/>
      <c r="C16" s="239"/>
      <c r="D16" s="239"/>
      <c r="E16" s="231"/>
      <c r="F16" s="237"/>
      <c r="G16" s="7"/>
      <c r="H16" s="56">
        <v>10</v>
      </c>
      <c r="I16" s="56" t="str">
        <f>'REKOD PRESTASI MURID'!B21</f>
        <v>HAFIZ BIN BAHAROM</v>
      </c>
      <c r="J16" s="56" t="str">
        <f t="shared" si="0"/>
        <v>10  HAFIZ BIN BAHAROM</v>
      </c>
    </row>
    <row r="17" spans="1:10" ht="75" customHeight="1">
      <c r="A17" s="7"/>
      <c r="B17" s="229" t="s">
        <v>21</v>
      </c>
      <c r="C17" s="229"/>
      <c r="D17" s="230"/>
      <c r="E17" s="232" t="str">
        <f>IF(E15="","Tahap Penguasaan Keseluruhan hanya dilaporkan pada pentaksiran akhir tahun sahaja",VLOOKUP(E15,'DATA PERNYATAAN TAHAP PGUASAAN '!A204:B209,2))</f>
        <v>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v>
      </c>
      <c r="F17" s="233"/>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34" t="s">
        <v>4</v>
      </c>
      <c r="C19" s="234"/>
      <c r="D19" s="67" t="s">
        <v>22</v>
      </c>
      <c r="E19" s="68" t="s">
        <v>23</v>
      </c>
      <c r="F19" s="69" t="s">
        <v>24</v>
      </c>
      <c r="G19" s="7"/>
      <c r="H19" s="56">
        <v>13</v>
      </c>
      <c r="I19" s="56" t="str">
        <f>'REKOD PRESTASI MURID'!B24</f>
        <v>HARLINA BINTI SARIP</v>
      </c>
      <c r="J19" s="56" t="str">
        <f t="shared" si="0"/>
        <v>13  HARLINA BINTI SARIP</v>
      </c>
    </row>
    <row r="20" spans="1:10" ht="51" customHeight="1">
      <c r="A20" s="7"/>
      <c r="B20" s="241" t="str">
        <f>B6</f>
        <v>BAHASA JEPUN</v>
      </c>
      <c r="C20" s="242"/>
      <c r="D20" s="70" t="str">
        <f>'REKOD PRESTASI MURID'!$E$11</f>
        <v>MENDENGAR</v>
      </c>
      <c r="E20" s="71">
        <f>VLOOKUP($I$6,'REKOD PRESTASI MURID'!$A$12:$AD$65,5)</f>
        <v>5</v>
      </c>
      <c r="F20" s="72" t="str">
        <f>VLOOKUP(E20,'DATA PERNYATAAN TAHAP PGUASAAN '!A4:B9,2)</f>
        <v xml:space="preserve">Memahami  perkataan,  frasa  dan  arahan khusus serta perkara  berkaitan diri sendiri, ahli keluarga, rakan, persekitaran dan sesuatu peristiwa (event). Melaksanakan pembelajaran kendiri. </v>
      </c>
      <c r="G20" s="7"/>
      <c r="H20" s="56">
        <v>14</v>
      </c>
      <c r="I20" s="56" t="str">
        <f>'REKOD PRESTASI MURID'!B25</f>
        <v>HAYATI BINTI MUSA</v>
      </c>
      <c r="J20" s="56" t="str">
        <f t="shared" si="0"/>
        <v>14  HAYATI BINTI MUSA</v>
      </c>
    </row>
    <row r="21" spans="1:10" ht="51" customHeight="1">
      <c r="A21" s="7"/>
      <c r="B21" s="243"/>
      <c r="C21" s="244"/>
      <c r="D21" s="70" t="str">
        <f>'REKOD PRESTASI MURID'!$F$11</f>
        <v>BERTUTUR</v>
      </c>
      <c r="E21" s="71">
        <f>VLOOKUP($I$6,'REKOD PRESTASI MURID'!$A$12:$AD$65,6)</f>
        <v>4</v>
      </c>
      <c r="F21" s="72" t="str">
        <f>VLOOKUP(E21,'DATA PERNYATAAN TAHAP PGUASAAN '!A12:B17,2)</f>
        <v>Memberikan respon kepada arahan khusus dan perkara berkaitan diri sendiri, keluarga dan rakan. Menggunakan frasa dan ayat mudah untuk bersoal jawab mengenai diri, keluarga dan rakan secara berkesan.  Melaksanakan  pembelajaran kendiri.</v>
      </c>
      <c r="G21" s="7"/>
      <c r="H21" s="56">
        <v>15</v>
      </c>
      <c r="I21" s="56" t="str">
        <f>'REKOD PRESTASI MURID'!B26</f>
        <v>IRWAN HASHIM BIN MOHD SUHAILY</v>
      </c>
      <c r="J21" s="56" t="str">
        <f t="shared" si="0"/>
        <v>15  IRWAN HASHIM BIN MOHD SUHAILY</v>
      </c>
    </row>
    <row r="22" spans="1:10" ht="51" customHeight="1">
      <c r="A22" s="7"/>
      <c r="B22" s="243"/>
      <c r="C22" s="244"/>
      <c r="D22" s="70" t="str">
        <f>'REKOD PRESTASI MURID'!$G$11</f>
        <v>MEMBACA</v>
      </c>
      <c r="E22" s="71">
        <f>VLOOKUP($I$6,'REKOD PRESTASI MURID'!$A$12:$AD$65,7)</f>
        <v>5</v>
      </c>
      <c r="F22" s="72" t="str">
        <f>VLOOKUP(E22,'DATA PERNYATAAN TAHAP PGUASAAN '!A20:B25,2)</f>
        <v>Membaca dengan lancar dan yakin serta memahami pelbagai teks mudah (yang ditulis dengan hiragana, katakana dan kanji) dan melaksaakan pembelajaran kendiri.</v>
      </c>
      <c r="G22" s="7"/>
      <c r="H22" s="56">
        <v>16</v>
      </c>
      <c r="I22" s="56" t="str">
        <f>'REKOD PRESTASI MURID'!B27</f>
        <v>ISMAIL ALIFF BIN AZIZ</v>
      </c>
      <c r="J22" s="56" t="str">
        <f t="shared" si="0"/>
        <v>16  ISMAIL ALIFF BIN AZIZ</v>
      </c>
    </row>
    <row r="23" spans="1:10" ht="51" customHeight="1">
      <c r="A23" s="7"/>
      <c r="B23" s="245"/>
      <c r="C23" s="246"/>
      <c r="D23" s="70" t="str">
        <f>'REKOD PRESTASI MURID'!$H$11</f>
        <v>MENULIS</v>
      </c>
      <c r="E23" s="71">
        <f>VLOOKUP($I$6,'REKOD PRESTASI MURID'!$A$12:$AD$65,8)</f>
        <v>4</v>
      </c>
      <c r="F23" s="72" t="str">
        <f>VLOOKUP(E23,'DATA PERNYATAAN TAHAP PGUASAAN '!A28:B33,2)</f>
        <v>Menulis rangkaian ayat mudah (simple text) mengenai diri sendiri, keluarga, rakan dan peristiwa (event) tanpa bimbingan guru.  Melaksanakan pembelajaran kendiri .</v>
      </c>
      <c r="G23" s="7"/>
      <c r="H23" s="56">
        <v>17</v>
      </c>
      <c r="I23" s="56" t="str">
        <f>'REKOD PRESTASI MURID'!B28</f>
        <v>JAMIL BIN JAMALUDIN</v>
      </c>
      <c r="J23" s="56" t="str">
        <f t="shared" si="0"/>
        <v>17  JAMIL BIN JAMALUDIN</v>
      </c>
    </row>
    <row r="24" spans="1:10" hidden="1">
      <c r="A24" s="7"/>
      <c r="B24" s="170"/>
      <c r="C24" s="171"/>
      <c r="D24" s="70">
        <f>'REKOD PRESTASI MURID'!$I$11</f>
        <v>0</v>
      </c>
      <c r="E24" s="71">
        <f>VLOOKUP($I$6,'REKOD PRESTASI MURID'!$A$12:$AD$65,9)</f>
        <v>0</v>
      </c>
      <c r="F24" s="72" t="e">
        <f>VLOOKUP(E24,'DATA PERNYATAAN TAHAP PGUASAAN '!A36:B41,2)</f>
        <v>#N/A</v>
      </c>
      <c r="G24" s="7"/>
      <c r="H24" s="56">
        <v>18</v>
      </c>
      <c r="I24" s="56" t="str">
        <f>'REKOD PRESTASI MURID'!B29</f>
        <v>KAMARIAH BINTI YASSIN</v>
      </c>
      <c r="J24" s="56" t="str">
        <f t="shared" si="0"/>
        <v>18  KAMARIAH BINTI YASSIN</v>
      </c>
    </row>
    <row r="25" spans="1:10" ht="41.25" hidden="1" customHeight="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t="41.25" hidden="1" customHeight="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t="41.25" hidden="1" customHeight="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t="41.25" hidden="1" customHeight="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t="41.25" hidden="1" customHeight="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0" t="s">
        <v>109</v>
      </c>
      <c r="E47" s="235"/>
      <c r="F47" s="235"/>
      <c r="G47" s="81"/>
      <c r="H47" s="56">
        <v>41</v>
      </c>
      <c r="I47" s="56">
        <f>'REKOD PRESTASI MURID'!B52</f>
        <v>0</v>
      </c>
      <c r="J47" s="56" t="str">
        <f t="shared" si="2"/>
        <v/>
      </c>
    </row>
    <row r="48" spans="1:10" s="49" customFormat="1" ht="22.5" customHeight="1">
      <c r="A48" s="81"/>
      <c r="B48" s="87"/>
      <c r="C48" s="87"/>
      <c r="D48" s="240"/>
      <c r="E48" s="224"/>
      <c r="F48" s="224"/>
      <c r="G48" s="81"/>
      <c r="H48" s="56">
        <v>42</v>
      </c>
      <c r="I48" s="56">
        <f>'REKOD PRESTASI MURID'!B53</f>
        <v>0</v>
      </c>
      <c r="J48" s="56" t="str">
        <f t="shared" si="2"/>
        <v/>
      </c>
    </row>
    <row r="49" spans="1:10" s="49" customFormat="1" ht="21" customHeight="1">
      <c r="A49" s="81"/>
      <c r="B49" s="87"/>
      <c r="C49" s="87"/>
      <c r="D49" s="86"/>
      <c r="E49" s="224"/>
      <c r="F49" s="224"/>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SUZILA MOHAMED</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SK SUNGAI SIPUT</v>
      </c>
      <c r="F58" s="88" t="str">
        <f>'REKOD PRESTASI MURID'!$B$72</f>
        <v>SK SUNGAI SIPUT</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X2n+ykm9MDuhIM3Pc2nERb9ACDcItq3zf81ncX8NxDUQ8YhUT7KeF070IEyPDHm4adUNlcvsdsNpb7OGQsrjiQ==" saltValue="Yzfdd2NDbXu998vAvSPW7g==" spinCount="100000" sheet="1" scenarios="1"/>
  <mergeCells count="21">
    <mergeCell ref="B20:C23"/>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80" zoomScaleNormal="80" zoomScaleSheetLayoutView="100" workbookViewId="0">
      <selection activeCell="F11" sqref="F11"/>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118</v>
      </c>
    </row>
    <row r="4" spans="1:9" ht="31.5">
      <c r="A4" s="39">
        <v>1</v>
      </c>
      <c r="B4" s="187" t="s">
        <v>143</v>
      </c>
    </row>
    <row r="5" spans="1:9" ht="31.5">
      <c r="A5" s="39">
        <v>2</v>
      </c>
      <c r="B5" s="187" t="s">
        <v>144</v>
      </c>
    </row>
    <row r="6" spans="1:9" ht="31.5">
      <c r="A6" s="39">
        <v>3</v>
      </c>
      <c r="B6" s="187" t="s">
        <v>145</v>
      </c>
    </row>
    <row r="7" spans="1:9" ht="31.5">
      <c r="A7" s="39">
        <v>4</v>
      </c>
      <c r="B7" s="187" t="s">
        <v>146</v>
      </c>
    </row>
    <row r="8" spans="1:9" ht="31.5">
      <c r="A8" s="39">
        <v>5</v>
      </c>
      <c r="B8" s="187" t="s">
        <v>147</v>
      </c>
    </row>
    <row r="9" spans="1:9" ht="47.25">
      <c r="A9" s="39">
        <v>6</v>
      </c>
      <c r="B9" s="187" t="s">
        <v>148</v>
      </c>
    </row>
    <row r="10" spans="1:9">
      <c r="A10" s="35"/>
      <c r="B10" s="36"/>
    </row>
    <row r="11" spans="1:9" ht="30">
      <c r="A11" s="41" t="s">
        <v>23</v>
      </c>
      <c r="B11" s="38" t="s">
        <v>114</v>
      </c>
    </row>
    <row r="12" spans="1:9" ht="31.5">
      <c r="A12" s="39">
        <v>1</v>
      </c>
      <c r="B12" s="187" t="s">
        <v>149</v>
      </c>
    </row>
    <row r="13" spans="1:9" ht="31.5">
      <c r="A13" s="39">
        <v>2</v>
      </c>
      <c r="B13" s="187" t="s">
        <v>150</v>
      </c>
    </row>
    <row r="14" spans="1:9" ht="31.5">
      <c r="A14" s="39">
        <v>3</v>
      </c>
      <c r="B14" s="187" t="s">
        <v>151</v>
      </c>
    </row>
    <row r="15" spans="1:9" ht="47.25">
      <c r="A15" s="39">
        <v>4</v>
      </c>
      <c r="B15" s="187" t="s">
        <v>152</v>
      </c>
      <c r="I15" s="42"/>
    </row>
    <row r="16" spans="1:9" ht="47.25">
      <c r="A16" s="39">
        <v>5</v>
      </c>
      <c r="B16" s="187" t="s">
        <v>153</v>
      </c>
    </row>
    <row r="17" spans="1:2" ht="63">
      <c r="A17" s="39">
        <v>6</v>
      </c>
      <c r="B17" s="187" t="s">
        <v>154</v>
      </c>
    </row>
    <row r="18" spans="1:2">
      <c r="A18" s="35"/>
      <c r="B18" s="36"/>
    </row>
    <row r="19" spans="1:2" ht="30">
      <c r="A19" s="41" t="s">
        <v>23</v>
      </c>
      <c r="B19" s="38" t="s">
        <v>115</v>
      </c>
    </row>
    <row r="20" spans="1:2" ht="31.5">
      <c r="A20" s="39">
        <v>1</v>
      </c>
      <c r="B20" s="187" t="s">
        <v>155</v>
      </c>
    </row>
    <row r="21" spans="1:2" ht="47.25">
      <c r="A21" s="39">
        <v>2</v>
      </c>
      <c r="B21" s="187" t="s">
        <v>156</v>
      </c>
    </row>
    <row r="22" spans="1:2" ht="15.75">
      <c r="A22" s="39">
        <v>3</v>
      </c>
      <c r="B22" s="187" t="s">
        <v>157</v>
      </c>
    </row>
    <row r="23" spans="1:2" ht="31.5">
      <c r="A23" s="39">
        <v>4</v>
      </c>
      <c r="B23" s="187" t="s">
        <v>158</v>
      </c>
    </row>
    <row r="24" spans="1:2" ht="31.5">
      <c r="A24" s="39">
        <v>5</v>
      </c>
      <c r="B24" s="187" t="s">
        <v>159</v>
      </c>
    </row>
    <row r="25" spans="1:2" ht="47.25">
      <c r="A25" s="39">
        <v>6</v>
      </c>
      <c r="B25" s="187" t="s">
        <v>160</v>
      </c>
    </row>
    <row r="26" spans="1:2"/>
    <row r="27" spans="1:2" ht="30">
      <c r="A27" s="41" t="s">
        <v>23</v>
      </c>
      <c r="B27" s="38" t="s">
        <v>116</v>
      </c>
    </row>
    <row r="28" spans="1:2" ht="31.5">
      <c r="A28" s="39">
        <v>1</v>
      </c>
      <c r="B28" s="187" t="s">
        <v>161</v>
      </c>
    </row>
    <row r="29" spans="1:2" ht="31.5">
      <c r="A29" s="39">
        <v>2</v>
      </c>
      <c r="B29" s="187" t="s">
        <v>162</v>
      </c>
    </row>
    <row r="30" spans="1:2" ht="47.25">
      <c r="A30" s="39">
        <v>3</v>
      </c>
      <c r="B30" s="187" t="s">
        <v>163</v>
      </c>
    </row>
    <row r="31" spans="1:2" ht="31.5">
      <c r="A31" s="39">
        <v>4</v>
      </c>
      <c r="B31" s="187" t="s">
        <v>164</v>
      </c>
    </row>
    <row r="32" spans="1:2" ht="31.5">
      <c r="A32" s="39">
        <v>5</v>
      </c>
      <c r="B32" s="187" t="s">
        <v>165</v>
      </c>
    </row>
    <row r="33" spans="1:2" ht="31.5">
      <c r="A33" s="39">
        <v>6</v>
      </c>
      <c r="B33" s="187" t="s">
        <v>166</v>
      </c>
    </row>
    <row r="34" spans="1:2" hidden="1"/>
    <row r="35" spans="1:2" ht="30" hidden="1">
      <c r="A35" s="41" t="s">
        <v>23</v>
      </c>
      <c r="B35" s="38"/>
    </row>
    <row r="36" spans="1:2" ht="15.75" hidden="1">
      <c r="A36" s="39">
        <v>1</v>
      </c>
      <c r="B36" s="187"/>
    </row>
    <row r="37" spans="1:2" ht="15.75" hidden="1">
      <c r="A37" s="39">
        <v>2</v>
      </c>
      <c r="B37" s="187"/>
    </row>
    <row r="38" spans="1:2" ht="15.75" hidden="1">
      <c r="A38" s="39">
        <v>3</v>
      </c>
      <c r="B38" s="187"/>
    </row>
    <row r="39" spans="1:2" ht="15.75" hidden="1">
      <c r="A39" s="39">
        <v>4</v>
      </c>
      <c r="B39" s="187"/>
    </row>
    <row r="40" spans="1:2" ht="15.75" hidden="1">
      <c r="A40" s="39">
        <v>5</v>
      </c>
      <c r="B40" s="187"/>
    </row>
    <row r="41" spans="1:2" ht="15.75" hidden="1">
      <c r="A41" s="39">
        <v>6</v>
      </c>
      <c r="B41" s="187"/>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t="14.25" hidden="1" customHeight="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ustomHeight="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45</v>
      </c>
    </row>
    <row r="204" spans="1:2" ht="72.75" customHeight="1">
      <c r="A204" s="39">
        <v>1</v>
      </c>
      <c r="B204" s="189" t="s">
        <v>167</v>
      </c>
    </row>
    <row r="205" spans="1:2" ht="72.75" customHeight="1">
      <c r="A205" s="39">
        <v>2</v>
      </c>
      <c r="B205" s="189" t="s">
        <v>134</v>
      </c>
    </row>
    <row r="206" spans="1:2" ht="72.75" customHeight="1">
      <c r="A206" s="39">
        <v>3</v>
      </c>
      <c r="B206" s="189" t="s">
        <v>135</v>
      </c>
    </row>
    <row r="207" spans="1:2" ht="72.75" customHeight="1">
      <c r="A207" s="39">
        <v>4</v>
      </c>
      <c r="B207" s="189" t="s">
        <v>136</v>
      </c>
    </row>
    <row r="208" spans="1:2" ht="72.75" customHeight="1">
      <c r="A208" s="39">
        <v>5</v>
      </c>
      <c r="B208" s="189" t="s">
        <v>137</v>
      </c>
    </row>
    <row r="209" spans="1:2" ht="72.75" customHeight="1">
      <c r="A209" s="39">
        <v>6</v>
      </c>
      <c r="B209" s="189" t="s">
        <v>138</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D/jc+NioV8nT54afpIBe5cJGcIkLwrTNQc3/rcjWD+fyd6tkTDlHBXb61JPiUuAq5xaTWMhkddx/kbsdUE9XBw==" saltValue="Oum//0lRV2Nap9nSqiq0kg=="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M209" sqref="M209"/>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9" t="str">
        <f>'REKOD PRESTASI MURID'!A7</f>
        <v>BAHASA JEPUN</v>
      </c>
      <c r="B1" s="249"/>
      <c r="C1" s="249"/>
      <c r="D1" s="249"/>
      <c r="E1" s="249"/>
      <c r="F1" s="249"/>
      <c r="G1" s="249"/>
      <c r="H1" s="249"/>
      <c r="I1" s="249"/>
      <c r="J1" s="249"/>
      <c r="K1" s="249"/>
      <c r="L1" s="249"/>
      <c r="M1" s="249"/>
      <c r="N1" s="249"/>
      <c r="O1" s="249"/>
      <c r="P1" s="249"/>
      <c r="Q1" s="249"/>
    </row>
    <row r="2" spans="1:23" ht="15.95" customHeight="1">
      <c r="A2" s="249"/>
      <c r="B2" s="249"/>
      <c r="C2" s="249"/>
      <c r="D2" s="249"/>
      <c r="E2" s="249"/>
      <c r="F2" s="249"/>
      <c r="G2" s="249"/>
      <c r="H2" s="249"/>
      <c r="I2" s="249"/>
      <c r="J2" s="249"/>
      <c r="K2" s="249"/>
      <c r="L2" s="249"/>
      <c r="M2" s="249"/>
      <c r="N2" s="249"/>
      <c r="O2" s="249"/>
      <c r="P2" s="249"/>
      <c r="Q2" s="249"/>
    </row>
    <row r="3" spans="1:23" ht="15.95" customHeight="1">
      <c r="A3" s="175"/>
      <c r="B3" s="175"/>
      <c r="C3" s="175"/>
      <c r="D3" s="175"/>
      <c r="E3" s="175"/>
      <c r="F3" s="175"/>
      <c r="G3" s="177" t="s">
        <v>73</v>
      </c>
      <c r="H3" s="176" t="str">
        <f>'REKOD PRESTASI MURID'!D1</f>
        <v>SK SUNGAI SIPUT</v>
      </c>
      <c r="I3" s="176"/>
      <c r="J3" s="175"/>
      <c r="K3" s="175"/>
      <c r="L3" s="177" t="s">
        <v>74</v>
      </c>
      <c r="M3" s="176" t="str">
        <f>'REKOD PRESTASI MURID'!D6</f>
        <v>PN. SUZILA MOHAMED</v>
      </c>
      <c r="N3" s="175"/>
      <c r="O3" s="175"/>
      <c r="P3" s="175"/>
      <c r="Q3" s="175"/>
    </row>
    <row r="4" spans="1:23" ht="15.95" customHeight="1">
      <c r="A4" s="175"/>
      <c r="B4" s="175"/>
      <c r="C4" s="175"/>
      <c r="D4" s="175"/>
      <c r="E4" s="175"/>
      <c r="F4" s="175"/>
      <c r="G4" s="177" t="s">
        <v>112</v>
      </c>
      <c r="H4" s="176" t="str">
        <f>'REKOD PRESTASI MURID'!D7</f>
        <v>2 GEMILANG</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v>
      </c>
      <c r="C6" s="6"/>
      <c r="D6" s="6"/>
      <c r="E6" s="6"/>
      <c r="F6" s="6"/>
      <c r="G6" s="6"/>
      <c r="H6" s="7"/>
      <c r="I6" s="4"/>
      <c r="J6" s="5" t="str">
        <f>'REKOD PRESTASI MURID'!F11</f>
        <v>BERTUTUR</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34</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MEMBACA</v>
      </c>
      <c r="C24" s="18"/>
      <c r="D24" s="18"/>
      <c r="E24" s="18"/>
      <c r="F24" s="18"/>
      <c r="G24" s="18"/>
      <c r="H24" s="7"/>
      <c r="I24" s="4"/>
      <c r="J24" s="5" t="str">
        <f>'REKOD PRESTASI MURID'!H11</f>
        <v>MENULIS</v>
      </c>
      <c r="K24" s="18"/>
      <c r="L24" s="18"/>
      <c r="M24" s="18"/>
      <c r="N24" s="18"/>
      <c r="O24" s="18"/>
      <c r="P24" s="7"/>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70</v>
      </c>
      <c r="O25" s="10" t="s">
        <v>71</v>
      </c>
      <c r="P25" s="10" t="s">
        <v>72</v>
      </c>
      <c r="Q25" s="8"/>
    </row>
    <row r="26" spans="1:17">
      <c r="A26" s="8"/>
      <c r="B26" s="11" t="s">
        <v>34</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34</v>
      </c>
      <c r="K26" s="11">
        <f>COUNTIF('REKOD PRESTASI MURID'!$AD$12:$AD$65,1)</f>
        <v>0</v>
      </c>
      <c r="L26" s="11">
        <f>COUNTIF('REKOD PRESTASI MURID'!$AD$12:$AD$65,2)</f>
        <v>0</v>
      </c>
      <c r="M26" s="11">
        <f>COUNTIF('REKOD PRESTASI MURID'!$AD$12:$AD$65,3)</f>
        <v>0</v>
      </c>
      <c r="N26" s="11">
        <f>COUNTIF('REKOD PRESTASI MURID'!$AD$12:$AD$65,4)</f>
        <v>0</v>
      </c>
      <c r="O26" s="11">
        <f>COUNTIF('REKOD PRESTASI MURID'!$AD$12:$AD$65,5)</f>
        <v>30</v>
      </c>
      <c r="P26" s="11">
        <f>COUNTIF('REKOD PRESTASI MURID'!$AD$12:$AD$65,6)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hidden="1">
      <c r="A40" s="8"/>
      <c r="B40" s="8"/>
      <c r="C40" s="8"/>
      <c r="D40" s="8"/>
      <c r="E40" s="8"/>
      <c r="F40" s="8"/>
      <c r="G40" s="14"/>
      <c r="H40" s="20"/>
      <c r="I40" s="14"/>
      <c r="J40" s="8"/>
      <c r="K40" s="8"/>
      <c r="L40" s="8"/>
      <c r="M40" s="8"/>
      <c r="N40" s="8"/>
      <c r="O40" s="14"/>
      <c r="P40" s="20"/>
      <c r="Q40" s="8"/>
    </row>
    <row r="41" spans="1:17" ht="18.75" hidden="1">
      <c r="A41" s="8"/>
      <c r="B41" s="5">
        <f>'REKOD PRESTASI MURID'!I11</f>
        <v>0</v>
      </c>
      <c r="C41" s="6"/>
      <c r="D41" s="6"/>
      <c r="E41" s="6"/>
      <c r="F41" s="6"/>
      <c r="G41" s="6"/>
      <c r="H41" s="7"/>
      <c r="I41" s="4"/>
      <c r="J41" s="5">
        <f>'REKOD PRESTASI MURID'!J11</f>
        <v>0</v>
      </c>
      <c r="K41" s="6"/>
      <c r="L41" s="6"/>
      <c r="M41" s="6"/>
      <c r="N41" s="6"/>
      <c r="O41" s="6"/>
      <c r="P41" s="7"/>
      <c r="Q41" s="8"/>
    </row>
    <row r="42" spans="1:17" hidden="1">
      <c r="A42" s="8"/>
      <c r="B42" s="9" t="s">
        <v>23</v>
      </c>
      <c r="C42" s="10" t="s">
        <v>28</v>
      </c>
      <c r="D42" s="10" t="s">
        <v>29</v>
      </c>
      <c r="E42" s="10" t="s">
        <v>30</v>
      </c>
      <c r="F42" s="10" t="s">
        <v>70</v>
      </c>
      <c r="G42" s="10" t="s">
        <v>71</v>
      </c>
      <c r="H42" s="10" t="s">
        <v>72</v>
      </c>
      <c r="I42" s="8"/>
      <c r="J42" s="9" t="s">
        <v>23</v>
      </c>
      <c r="K42" s="10" t="s">
        <v>28</v>
      </c>
      <c r="L42" s="10" t="s">
        <v>29</v>
      </c>
      <c r="M42" s="10" t="s">
        <v>30</v>
      </c>
      <c r="N42" s="10" t="s">
        <v>70</v>
      </c>
      <c r="O42" s="10" t="s">
        <v>71</v>
      </c>
      <c r="P42" s="10" t="s">
        <v>72</v>
      </c>
      <c r="Q42" s="8"/>
    </row>
    <row r="43" spans="1:17" hidden="1">
      <c r="A43" s="8"/>
      <c r="B43" s="11" t="s">
        <v>34</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34</v>
      </c>
      <c r="K43" s="11">
        <f>COUNTIF('REKOD PRESTASI MURID'!$H$12:$H$65,1)</f>
        <v>0</v>
      </c>
      <c r="L43" s="11">
        <f>COUNTIF('REKOD PRESTASI MURID'!$H$12:$H$65,2)</f>
        <v>0</v>
      </c>
      <c r="M43" s="11">
        <f>COUNTIF('REKOD PRESTASI MURID'!$H$12:$H$65,3)</f>
        <v>0</v>
      </c>
      <c r="N43" s="11">
        <f>COUNTIF('REKOD PRESTASI MURID'!$H$12:$H$65,4)</f>
        <v>30</v>
      </c>
      <c r="O43" s="11">
        <f>COUNTIF('REKOD PRESTASI MURID'!$H$12:$H$65,5)</f>
        <v>0</v>
      </c>
      <c r="P43" s="11">
        <f>COUNTIF('REKOD PRESTASI MURID'!$H$12:$H$65,6)</f>
        <v>0</v>
      </c>
      <c r="Q43" s="8"/>
    </row>
    <row r="44" spans="1:17" hidden="1">
      <c r="A44" s="8"/>
      <c r="B44" s="8"/>
      <c r="C44" s="8"/>
      <c r="D44" s="8"/>
      <c r="E44" s="8"/>
      <c r="F44" s="8"/>
      <c r="G44" s="8"/>
      <c r="H44" s="8"/>
      <c r="I44" s="8"/>
      <c r="J44" s="8"/>
      <c r="K44" s="8"/>
      <c r="L44" s="8"/>
      <c r="M44" s="8"/>
      <c r="N44" s="8"/>
      <c r="O44" s="8"/>
      <c r="P44" s="8"/>
      <c r="Q44" s="8"/>
    </row>
    <row r="45" spans="1:17" hidden="1">
      <c r="A45" s="8"/>
      <c r="B45" s="8"/>
      <c r="C45" s="8"/>
      <c r="D45" s="8"/>
      <c r="E45" s="8"/>
      <c r="F45" s="8"/>
      <c r="G45" s="8"/>
      <c r="H45" s="8"/>
      <c r="I45" s="8"/>
      <c r="J45" s="8"/>
      <c r="K45" s="8"/>
      <c r="L45" s="8"/>
      <c r="M45" s="8"/>
      <c r="N45" s="8"/>
      <c r="O45" s="8"/>
      <c r="P45" s="8"/>
      <c r="Q45" s="8"/>
    </row>
    <row r="46" spans="1:17" hidden="1">
      <c r="A46" s="8"/>
      <c r="B46" s="8"/>
      <c r="C46" s="8"/>
      <c r="D46" s="8"/>
      <c r="E46" s="8"/>
      <c r="F46" s="8"/>
      <c r="G46" s="8"/>
      <c r="H46" s="8"/>
      <c r="I46" s="8"/>
      <c r="J46" s="8"/>
      <c r="K46" s="8"/>
      <c r="L46" s="8"/>
      <c r="M46" s="8"/>
      <c r="N46" s="8"/>
      <c r="O46" s="8"/>
      <c r="P46" s="8"/>
      <c r="Q46" s="8"/>
    </row>
    <row r="47" spans="1:17" hidden="1">
      <c r="A47" s="8"/>
      <c r="B47" s="8"/>
      <c r="C47" s="8"/>
      <c r="D47" s="8"/>
      <c r="E47" s="8"/>
      <c r="F47" s="8"/>
      <c r="G47" s="8"/>
      <c r="H47" s="8"/>
      <c r="I47" s="8"/>
      <c r="J47" s="8"/>
      <c r="K47" s="8"/>
      <c r="L47" s="8"/>
      <c r="M47" s="8"/>
      <c r="N47" s="8"/>
      <c r="O47" s="8"/>
      <c r="P47" s="8"/>
      <c r="Q47" s="8"/>
    </row>
    <row r="48" spans="1:17" hidden="1">
      <c r="A48" s="8"/>
      <c r="B48" s="8"/>
      <c r="C48" s="8"/>
      <c r="D48" s="8"/>
      <c r="E48" s="8"/>
      <c r="F48" s="8"/>
      <c r="G48" s="8"/>
      <c r="H48" s="8"/>
      <c r="I48" s="8"/>
      <c r="J48" s="8"/>
      <c r="K48" s="8"/>
      <c r="L48" s="8"/>
      <c r="M48" s="8"/>
      <c r="N48" s="8"/>
      <c r="O48" s="8"/>
      <c r="P48" s="8"/>
      <c r="Q48" s="8"/>
    </row>
    <row r="49" spans="1:17" hidden="1">
      <c r="A49" s="8"/>
      <c r="B49" s="8"/>
      <c r="C49" s="8"/>
      <c r="D49" s="8"/>
      <c r="E49" s="8"/>
      <c r="F49" s="8"/>
      <c r="G49" s="8"/>
      <c r="H49" s="8"/>
      <c r="I49" s="8"/>
      <c r="J49" s="8"/>
      <c r="K49" s="8"/>
      <c r="L49" s="8"/>
      <c r="M49" s="8"/>
      <c r="N49" s="8"/>
      <c r="O49" s="8"/>
      <c r="P49" s="8"/>
      <c r="Q49" s="8"/>
    </row>
    <row r="50" spans="1:17" hidden="1">
      <c r="A50" s="8"/>
      <c r="B50" s="8"/>
      <c r="C50" s="8"/>
      <c r="D50" s="8"/>
      <c r="E50" s="8"/>
      <c r="F50" s="8"/>
      <c r="G50" s="8"/>
      <c r="H50" s="8"/>
      <c r="I50" s="8"/>
      <c r="J50" s="8"/>
      <c r="K50" s="8"/>
      <c r="L50" s="8"/>
      <c r="M50" s="8"/>
      <c r="N50" s="8"/>
      <c r="O50" s="8"/>
      <c r="P50" s="8"/>
      <c r="Q50" s="8"/>
    </row>
    <row r="51" spans="1:17" hidden="1">
      <c r="A51" s="8"/>
      <c r="B51" s="8"/>
      <c r="C51" s="8"/>
      <c r="D51" s="8"/>
      <c r="E51" s="8"/>
      <c r="F51" s="8"/>
      <c r="G51" s="8"/>
      <c r="H51" s="8"/>
      <c r="I51" s="8"/>
      <c r="J51" s="8"/>
      <c r="K51" s="8"/>
      <c r="L51" s="8"/>
      <c r="M51" s="8"/>
      <c r="N51" s="8"/>
      <c r="O51" s="8"/>
      <c r="P51" s="8"/>
      <c r="Q51" s="8"/>
    </row>
    <row r="52" spans="1:17" hidden="1">
      <c r="A52" s="8"/>
      <c r="B52" s="8"/>
      <c r="C52" s="8"/>
      <c r="D52" s="8"/>
      <c r="E52" s="8"/>
      <c r="F52" s="8"/>
      <c r="G52" s="8"/>
      <c r="H52" s="8"/>
      <c r="I52" s="8"/>
      <c r="J52" s="8"/>
      <c r="K52" s="8"/>
      <c r="L52" s="8"/>
      <c r="M52" s="8"/>
      <c r="N52" s="8"/>
      <c r="O52" s="8"/>
      <c r="P52" s="8"/>
      <c r="Q52" s="8"/>
    </row>
    <row r="53" spans="1:17" hidden="1">
      <c r="A53" s="8"/>
      <c r="B53" s="8"/>
      <c r="C53" s="8"/>
      <c r="D53" s="8"/>
      <c r="E53" s="8"/>
      <c r="F53" s="8"/>
      <c r="G53" s="8"/>
      <c r="H53" s="8"/>
      <c r="I53" s="8"/>
      <c r="J53" s="8"/>
      <c r="K53" s="8"/>
      <c r="L53" s="8"/>
      <c r="M53" s="8"/>
      <c r="N53" s="8"/>
      <c r="O53" s="8"/>
      <c r="P53" s="8"/>
      <c r="Q53" s="8"/>
    </row>
    <row r="54" spans="1:17" hidden="1">
      <c r="A54" s="8"/>
      <c r="B54" s="8"/>
      <c r="C54" s="8"/>
      <c r="D54" s="8"/>
      <c r="E54" s="8"/>
      <c r="F54" s="8"/>
      <c r="G54" s="8"/>
      <c r="H54" s="8"/>
      <c r="I54" s="8"/>
      <c r="J54" s="8"/>
      <c r="K54" s="8"/>
      <c r="L54" s="8"/>
      <c r="M54" s="8"/>
      <c r="N54" s="8"/>
      <c r="O54" s="8"/>
      <c r="P54" s="8"/>
      <c r="Q54" s="8"/>
    </row>
    <row r="55" spans="1:17" hidden="1">
      <c r="A55" s="8"/>
      <c r="B55" s="8"/>
      <c r="C55" s="8"/>
      <c r="D55" s="8"/>
      <c r="E55" s="8"/>
      <c r="F55" s="8"/>
      <c r="G55" s="8"/>
      <c r="H55" s="8"/>
      <c r="I55" s="8"/>
      <c r="J55" s="8"/>
      <c r="K55" s="8"/>
      <c r="L55" s="8"/>
      <c r="M55" s="8"/>
      <c r="N55" s="8"/>
      <c r="O55" s="8"/>
      <c r="P55" s="8"/>
      <c r="Q55" s="8"/>
    </row>
    <row r="56" spans="1:17" hidden="1">
      <c r="A56" s="8"/>
      <c r="B56" s="12"/>
      <c r="C56" s="13"/>
      <c r="D56" s="14"/>
      <c r="E56" s="14"/>
      <c r="F56" s="15" t="s">
        <v>35</v>
      </c>
      <c r="G56" s="16">
        <f>SUM(C43:H43)</f>
        <v>0</v>
      </c>
      <c r="H56" s="15" t="s">
        <v>36</v>
      </c>
      <c r="I56" s="8"/>
      <c r="J56" s="8"/>
      <c r="K56" s="8"/>
      <c r="L56" s="8"/>
      <c r="M56" s="8"/>
      <c r="N56" s="15" t="s">
        <v>35</v>
      </c>
      <c r="O56" s="16">
        <f>SUM(K43:P43)</f>
        <v>30</v>
      </c>
      <c r="P56" s="15" t="s">
        <v>36</v>
      </c>
      <c r="Q56" s="8"/>
    </row>
    <row r="57" spans="1:17" hidden="1">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c r="A201" s="8"/>
      <c r="B201" s="28" t="s">
        <v>10</v>
      </c>
      <c r="C201" s="29"/>
      <c r="D201" s="29"/>
      <c r="E201" s="29"/>
      <c r="F201" s="29"/>
      <c r="G201" s="29"/>
      <c r="H201" s="30"/>
      <c r="I201" s="8"/>
      <c r="J201" s="8"/>
      <c r="K201" s="8"/>
      <c r="L201" s="8"/>
      <c r="M201" s="8"/>
      <c r="N201" s="8"/>
      <c r="O201" s="8"/>
      <c r="P201" s="8"/>
      <c r="Q201" s="8"/>
    </row>
    <row r="202" spans="1:17">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30</v>
      </c>
      <c r="H203" s="11">
        <f>COUNTIF('REKOD PRESTASI MURID'!$AD$12:$AD$65,6)</f>
        <v>0</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K8hZBP4YuO6KC2URHFCfak4wBiz69nEbxSeNV8Y44o/Vjn/Rj2TeQVaTBfS+KLl6tyXuBlXEG5pHHHi48I7Ew==" saltValue="YWIqptbysIGN0uK32uNqYg=="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2018-02-08T02:55:23Z</cp:lastPrinted>
  <dcterms:created xsi:type="dcterms:W3CDTF">2016-04-25T12:26:07Z</dcterms:created>
  <dcterms:modified xsi:type="dcterms:W3CDTF">2018-02-08T07:03:08Z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