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INGKATAN 2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 concurrentCalc="0"/>
</workbook>
</file>

<file path=xl/calcChain.xml><?xml version="1.0" encoding="utf-8"?>
<calcChain xmlns="http://schemas.openxmlformats.org/spreadsheetml/2006/main">
  <c r="AP11" i="1" l="1"/>
  <c r="P26" i="4"/>
  <c r="O26" i="4"/>
  <c r="N26" i="4"/>
  <c r="M26" i="4"/>
  <c r="L26" i="4"/>
  <c r="K26" i="4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H4" i="4"/>
  <c r="H3" i="4"/>
  <c r="O39" i="4"/>
  <c r="K9" i="2"/>
  <c r="K8" i="2"/>
  <c r="K7" i="2"/>
  <c r="E15" i="2"/>
  <c r="E17" i="2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G198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B20" i="2"/>
  <c r="I7" i="2"/>
  <c r="J7" i="2"/>
  <c r="I8" i="2"/>
  <c r="J8" i="2"/>
  <c r="D9" i="2"/>
  <c r="I9" i="2"/>
  <c r="J9" i="2"/>
  <c r="I10" i="2"/>
  <c r="J10" i="2"/>
  <c r="I11" i="2"/>
  <c r="J11" i="2"/>
  <c r="D12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23" i="2"/>
  <c r="E23" i="2"/>
  <c r="F23" i="2"/>
  <c r="I23" i="2"/>
  <c r="J23" i="2"/>
  <c r="D24" i="2"/>
  <c r="E24" i="2"/>
  <c r="F24" i="2"/>
  <c r="I24" i="2"/>
  <c r="J24" i="2"/>
  <c r="D25" i="2"/>
  <c r="E25" i="2"/>
  <c r="F25" i="2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E28" i="2"/>
  <c r="F28" i="2"/>
  <c r="I28" i="2"/>
  <c r="J28" i="2"/>
  <c r="D29" i="2"/>
  <c r="E29" i="2"/>
  <c r="F29" i="2"/>
  <c r="I29" i="2"/>
  <c r="J29" i="2"/>
  <c r="D30" i="2"/>
  <c r="E30" i="2"/>
  <c r="F30" i="2"/>
  <c r="I30" i="2"/>
  <c r="J30" i="2"/>
  <c r="D31" i="2"/>
  <c r="E31" i="2"/>
  <c r="F31" i="2"/>
  <c r="I31" i="2"/>
  <c r="J31" i="2"/>
  <c r="D32" i="2"/>
  <c r="E32" i="2"/>
  <c r="F32" i="2"/>
  <c r="I32" i="2"/>
  <c r="J32" i="2"/>
  <c r="D33" i="2"/>
  <c r="E33" i="2"/>
  <c r="F33" i="2"/>
  <c r="I33" i="2"/>
  <c r="J33" i="2"/>
  <c r="D34" i="2"/>
  <c r="E34" i="2"/>
  <c r="F34" i="2"/>
  <c r="I34" i="2"/>
  <c r="J34" i="2"/>
  <c r="D35" i="2"/>
  <c r="E35" i="2"/>
  <c r="F35" i="2"/>
  <c r="I35" i="2"/>
  <c r="J35" i="2"/>
  <c r="D36" i="2"/>
  <c r="E36" i="2"/>
  <c r="F36" i="2"/>
  <c r="I36" i="2"/>
  <c r="J36" i="2"/>
  <c r="D37" i="2"/>
  <c r="E37" i="2"/>
  <c r="F37" i="2"/>
  <c r="I37" i="2"/>
  <c r="J37" i="2"/>
  <c r="D38" i="2"/>
  <c r="E38" i="2"/>
  <c r="F38" i="2"/>
  <c r="I38" i="2"/>
  <c r="J38" i="2"/>
  <c r="D39" i="2"/>
  <c r="E39" i="2"/>
  <c r="F39" i="2"/>
  <c r="I39" i="2"/>
  <c r="J39" i="2"/>
  <c r="D40" i="2"/>
  <c r="E40" i="2"/>
  <c r="F40" i="2"/>
  <c r="I40" i="2"/>
  <c r="J40" i="2"/>
  <c r="D41" i="2"/>
  <c r="E41" i="2"/>
  <c r="F41" i="2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B72" i="1"/>
  <c r="B58" i="2"/>
  <c r="D10" i="2"/>
  <c r="D8" i="2"/>
  <c r="O56" i="4"/>
  <c r="G180" i="4"/>
  <c r="O162" i="4"/>
  <c r="G109" i="4"/>
  <c r="O91" i="4"/>
  <c r="G39" i="4"/>
  <c r="O21" i="4"/>
  <c r="G56" i="4"/>
  <c r="O180" i="4"/>
  <c r="G126" i="4"/>
  <c r="O109" i="4"/>
  <c r="G91" i="4"/>
  <c r="G216" i="4"/>
  <c r="O198" i="4"/>
  <c r="G162" i="4"/>
  <c r="O144" i="4"/>
  <c r="G144" i="4"/>
  <c r="O126" i="4"/>
  <c r="O74" i="4"/>
  <c r="G74" i="4"/>
  <c r="G21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<sst xmlns="http://schemas.openxmlformats.org/spreadsheetml/2006/main" count="448" uniqueCount="159">
  <si>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</si>
  <si>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</si>
  <si>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</si>
  <si>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</si>
  <si>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</si>
  <si>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</si>
  <si>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</si>
  <si>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</si>
  <si>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</si>
  <si>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</si>
  <si>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</si>
  <si>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</si>
  <si>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</si>
  <si>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</si>
  <si>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</si>
  <si>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</si>
  <si>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</si>
  <si>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</si>
  <si>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</si>
  <si>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</si>
  <si>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</si>
  <si>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</si>
  <si>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</si>
  <si>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</si>
  <si>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</si>
  <si>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</si>
  <si>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</si>
  <si>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</si>
  <si>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</si>
  <si>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</si>
  <si>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</si>
  <si>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</si>
  <si>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</si>
  <si>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</si>
  <si>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</si>
  <si>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</si>
  <si>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</si>
  <si>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</si>
  <si>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</si>
  <si>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</si>
  <si>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</si>
  <si>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</si>
  <si>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</si>
  <si>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</si>
  <si>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</si>
  <si>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</si>
  <si>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</si>
  <si>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</si>
  <si>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</si>
  <si>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</si>
  <si>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</si>
  <si>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</si>
  <si>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</si>
  <si>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</si>
  <si>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</si>
  <si>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</si>
  <si>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</si>
  <si>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</si>
  <si>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</si>
  <si>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</si>
  <si>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</si>
  <si>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</si>
  <si>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</si>
  <si>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</si>
  <si>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</si>
  <si>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</si>
  <si>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</si>
  <si>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</si>
  <si>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</si>
  <si>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</si>
  <si>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</si>
  <si>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</si>
  <si>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</si>
  <si>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</si>
  <si>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</si>
  <si>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</si>
  <si>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</si>
  <si>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</si>
  <si>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</si>
  <si>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</si>
  <si>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</si>
  <si>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</si>
  <si>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</si>
  <si>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</si>
  <si>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</si>
  <si>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</si>
  <si>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</si>
  <si>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</si>
  <si>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</si>
  <si>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</si>
  <si>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</si>
  <si>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</si>
  <si>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</si>
  <si>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</si>
  <si>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</si>
  <si>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</si>
  <si>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</si>
  <si>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</si>
  <si>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</si>
  <si>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</si>
  <si>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</si>
  <si>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</si>
  <si>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</si>
  <si>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</si>
  <si>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</si>
  <si>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</si>
  <si>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</si>
  <si>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</si>
  <si>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</si>
  <si>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</si>
  <si>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</si>
  <si>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</si>
  <si>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</si>
  <si>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</si>
  <si>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</si>
  <si>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</si>
  <si>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3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bidang/ tema/ kemahiran/ kelompok</t>
    </r>
    <r>
      <rPr>
        <sz val="11"/>
        <color indexed="10"/>
        <rFont val="Calibri"/>
        <family val="2"/>
      </rPr>
      <t>.</t>
    </r>
  </si>
  <si>
    <t>Guru hendaklah memilih opsyen di sebelah kanan bahagian atas halaman Rekod Prestasi Murid untuk  membuat pelaporan di dalam templat ini.</t>
  </si>
  <si>
    <t>Pelaporan bagi bidang/kemahiran akan dilakukan pada pertengahan tahun dan akhir tahun.</t>
  </si>
  <si>
    <r>
      <t xml:space="preserve">Tahap Penguasaan diberikan berdasarkan setiap rubrik mengikut konstruk bidang/ tema/ kemahiran/ kelompok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</si>
  <si>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MAHARAT AL-QURAN</t>
  </si>
  <si>
    <t xml:space="preserve">SMKA KUALA LUMPUR </t>
  </si>
  <si>
    <t xml:space="preserve">JALAN 2/62, BANDAR MANJALARA </t>
  </si>
  <si>
    <t xml:space="preserve">52200 KEPONG KUALA LUMPUR </t>
  </si>
  <si>
    <t>HASRUDDIN BIN HASSAN</t>
  </si>
  <si>
    <t xml:space="preserve">Tajwid </t>
  </si>
  <si>
    <t>TAHAP PENGUASAAN SETIAP BIDANG</t>
  </si>
  <si>
    <t>TILAWAH 
AL-QURAN</t>
  </si>
  <si>
    <t xml:space="preserve">TAJWID </t>
  </si>
  <si>
    <t>ADAB 
AL-QURAN</t>
  </si>
  <si>
    <t/>
  </si>
  <si>
    <t>Tilawah al Quran</t>
  </si>
  <si>
    <t>Membaca ayat al-Quran yang ditetapkan di bawah bimbingan guru.</t>
  </si>
  <si>
    <t>Membaca ayat al-Quran yang ditetapkan di bawah pemerhatian guru.</t>
  </si>
  <si>
    <t>Membaca ayat al-Quran yang ditetapkan dengan meraikan hukum tajwid.</t>
  </si>
  <si>
    <t>Membaca ayat al-Quran yang ditetapkan dengan fasih dan meraikan hukum tajwid.</t>
  </si>
  <si>
    <t>Mengingat perkara asas tentang ilmu tajwid.</t>
  </si>
  <si>
    <t>Memahami tentang ilmu tajwid.</t>
  </si>
  <si>
    <t>Mengaplikasi tentang ilmu tajwid.</t>
  </si>
  <si>
    <t>Menganalisis tentang ilmu tajwid serta selalu membaca al-Quran.</t>
  </si>
  <si>
    <t>Adab al-Quran</t>
  </si>
  <si>
    <t>Menganalisis tentang ilmu adab al-Quran serta selalu membaca al-Quran.</t>
  </si>
  <si>
    <t>Menilai tentang ilmu adab al-Quran dan melazimi bacaan al-Quran dengan meraikan hukum tajwid.</t>
  </si>
  <si>
    <t>Menilai tentang adab al-Quran serta melazimi bacaan al-Quran.</t>
  </si>
  <si>
    <t>Membaca ayat al-Quran yang ditetapkan dengan fasih dan meraikan hukum tajwid serta tiga maratib qiraah (hadar, tadwir dan tartil).</t>
  </si>
  <si>
    <t>Membaca ayat al-Quran yang ditetapkan dengan fasih dan meraikan hukum tajwid serta tiga maratib qiraah (hadar, tadwir dan tartil), dan beradab dengan adab penghafaz al-Quran.</t>
  </si>
  <si>
    <t>KESELURUHAN MAHARAT AL-QURAN</t>
  </si>
  <si>
    <t>Mengetahui perkara asas, atau boleh melakukan kemahiran asas, atau memberi respon terhadap perkara asas berkaitan Maharat al-Quran.</t>
  </si>
  <si>
    <t>Menunjukkan kefahaman berkaitan Maharat al-Quran dengan menjelaskan sesuatu perkara yang dipelajari dalam pelbagai bentuk komunikasi.</t>
  </si>
  <si>
    <t>Menggunakan pengetahuan berkaitan Maharat al-Quran untuk melaksanakan sesuatu kemahiran pada suatu situasi.</t>
  </si>
  <si>
    <t>Mengamalkan sesuatu kemahiran berkaitan Maharat al-Quran.</t>
  </si>
  <si>
    <t>Mengamalkan sesuatu kemahiran berkaitan Maharat al-Quran pada situasi baru dengan beradab.</t>
  </si>
  <si>
    <t>Berupaya menggunakan pengetahuan dan kemahiran berkaitan Maharat al-Quran sedia ada untuk digunakan pada situasi baru secara beradab dan istiqamah.</t>
  </si>
  <si>
    <t>2 HAMKA</t>
  </si>
  <si>
    <t>Menilai tentang ilmu tajwid serta melazimi bacaan al-Quran.</t>
  </si>
  <si>
    <t>Menilai tentang ilmu tajwid dan melazimi bacaan al-Quran dengan meraikan hukum tajwid.</t>
  </si>
  <si>
    <t>Mengaplikasi tentang adab al-Quran.</t>
  </si>
  <si>
    <t>Memahami tentang adab al-Quran.</t>
  </si>
  <si>
    <t>Mengingat perkara asas tentang adab al-Quran.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</si>
</sst>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indent="1"/>
    </xf>
    <xf numFmtId="0" fontId="45" fillId="13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3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top" wrapText="1"/>
    </xf>
    <xf numFmtId="0" fontId="46" fillId="0" borderId="0" xfId="0" applyFont="1" applyAlignment="1">
      <alignment horizontal="left" vertical="top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923925</xdr:colOff>
          <xdr:row>5</xdr:row>
          <xdr:rowOff>28575</xdr:rowOff>
        </xdr:from>
        <xdr:to>
          <xdr:col>6</xdr:col>
          <xdr:colOff>47625</xdr:colOff>
          <xdr:row>5</xdr:row>
          <xdr:rowOff>238125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923925</xdr:colOff>
          <xdr:row>6</xdr:row>
          <xdr:rowOff>28575</xdr:rowOff>
        </xdr:from>
        <xdr:to>
          <xdr:col>6</xdr:col>
          <xdr:colOff>38100</xdr:colOff>
          <xdr:row>7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L11" sqref="L11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97" t="s">
        <v>120</v>
      </c>
    </row>
    <row r="4" spans="1:12">
      <c r="A4" s="151" t="s">
        <v>47</v>
      </c>
    </row>
    <row r="5" spans="1:12" ht="15" customHeight="1">
      <c r="A5" s="205" t="s">
        <v>112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55</v>
      </c>
      <c r="B11" s="162" t="s">
        <v>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49</v>
      </c>
    </row>
    <row r="13" spans="1:12">
      <c r="B13" s="150" t="s">
        <v>50</v>
      </c>
    </row>
    <row r="14" spans="1:12">
      <c r="B14" s="150" t="s">
        <v>51</v>
      </c>
    </row>
    <row r="15" spans="1:12">
      <c r="B15" s="150" t="s">
        <v>52</v>
      </c>
    </row>
    <row r="16" spans="1:12">
      <c r="B16" s="150" t="s">
        <v>53</v>
      </c>
    </row>
    <row r="17" spans="1:13">
      <c r="B17" s="150" t="s">
        <v>54</v>
      </c>
    </row>
    <row r="19" spans="1:13">
      <c r="A19" s="161" t="s">
        <v>56</v>
      </c>
      <c r="B19" s="159" t="s">
        <v>57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75</v>
      </c>
    </row>
    <row r="21" spans="1:13">
      <c r="B21" s="150" t="s">
        <v>58</v>
      </c>
    </row>
    <row r="22" spans="1:13">
      <c r="B22" s="150" t="s">
        <v>59</v>
      </c>
    </row>
    <row r="23" spans="1:13">
      <c r="B23" s="150" t="s">
        <v>113</v>
      </c>
    </row>
    <row r="24" spans="1:13">
      <c r="B24" s="150" t="s">
        <v>65</v>
      </c>
    </row>
    <row r="25" spans="1:13">
      <c r="B25" s="150" t="s">
        <v>62</v>
      </c>
    </row>
    <row r="26" spans="1:13">
      <c r="B26" s="150" t="s">
        <v>114</v>
      </c>
    </row>
    <row r="28" spans="1:13">
      <c r="A28" s="161" t="s">
        <v>63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5" t="s">
        <v>115</v>
      </c>
      <c r="C29" s="205"/>
      <c r="D29" s="205"/>
      <c r="E29" s="205"/>
      <c r="F29" s="205"/>
      <c r="G29" s="205"/>
      <c r="H29" s="205"/>
      <c r="I29" s="205"/>
      <c r="J29" s="205"/>
      <c r="K29" s="205"/>
      <c r="M29" s="150"/>
    </row>
    <row r="30" spans="1:13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M30" s="150"/>
    </row>
    <row r="31" spans="1:13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M31" s="150"/>
    </row>
    <row r="32" spans="1:13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M32" s="150"/>
    </row>
    <row r="33" spans="1:22">
      <c r="B33" s="205"/>
      <c r="C33" s="205"/>
      <c r="D33" s="205"/>
      <c r="E33" s="205"/>
      <c r="F33" s="205"/>
      <c r="G33" s="205"/>
      <c r="H33" s="205"/>
      <c r="I33" s="205"/>
      <c r="J33" s="205"/>
      <c r="K33" s="205"/>
    </row>
    <row r="34" spans="1:22"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64</v>
      </c>
      <c r="B36" s="159" t="s">
        <v>111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200">
        <v>1</v>
      </c>
      <c r="B37" s="206" t="s">
        <v>74</v>
      </c>
      <c r="C37" s="206"/>
      <c r="D37" s="206"/>
      <c r="E37" s="206"/>
      <c r="F37" s="206"/>
      <c r="G37" s="206"/>
      <c r="H37" s="206"/>
      <c r="I37" s="206"/>
      <c r="J37" s="206"/>
      <c r="K37" s="206"/>
      <c r="L37" s="184"/>
      <c r="M37" s="203"/>
      <c r="N37" s="203"/>
      <c r="O37" s="203"/>
      <c r="P37" s="203"/>
      <c r="Q37" s="203"/>
      <c r="R37" s="203"/>
      <c r="S37" s="203"/>
      <c r="T37" s="203"/>
      <c r="U37" s="203"/>
      <c r="V37" s="203"/>
    </row>
    <row r="38" spans="1:22">
      <c r="A38" s="200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184"/>
      <c r="M38" s="203"/>
      <c r="N38" s="203"/>
      <c r="O38" s="203"/>
      <c r="P38" s="203"/>
      <c r="Q38" s="203"/>
      <c r="R38" s="203"/>
      <c r="S38" s="203"/>
      <c r="T38" s="203"/>
      <c r="U38" s="203"/>
      <c r="V38" s="203"/>
    </row>
    <row r="39" spans="1:22">
      <c r="A39" s="200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184"/>
      <c r="M39" s="203"/>
      <c r="N39" s="203"/>
      <c r="O39" s="203"/>
      <c r="P39" s="203"/>
      <c r="Q39" s="203"/>
      <c r="R39" s="203"/>
      <c r="S39" s="203"/>
      <c r="T39" s="203"/>
      <c r="U39" s="203"/>
      <c r="V39" s="203"/>
    </row>
    <row r="40" spans="1:22">
      <c r="A40" s="200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184"/>
      <c r="M40" s="203"/>
      <c r="N40" s="203"/>
      <c r="O40" s="203"/>
      <c r="P40" s="203"/>
      <c r="Q40" s="203"/>
      <c r="R40" s="203"/>
      <c r="S40" s="203"/>
      <c r="T40" s="203"/>
      <c r="U40" s="203"/>
      <c r="V40" s="203"/>
    </row>
    <row r="41" spans="1:22" ht="15" customHeight="1">
      <c r="A41" s="200">
        <v>2</v>
      </c>
      <c r="B41" s="206" t="s">
        <v>116</v>
      </c>
      <c r="C41" s="206"/>
      <c r="D41" s="206"/>
      <c r="E41" s="206"/>
      <c r="F41" s="206"/>
      <c r="G41" s="206"/>
      <c r="H41" s="206"/>
      <c r="I41" s="206"/>
      <c r="J41" s="206"/>
      <c r="K41" s="206"/>
      <c r="L41" s="184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2" ht="15" customHeight="1">
      <c r="A42" s="200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184"/>
      <c r="M42" s="203"/>
      <c r="N42" s="203"/>
      <c r="O42" s="203"/>
      <c r="P42" s="203"/>
      <c r="Q42" s="203"/>
      <c r="R42" s="203"/>
      <c r="S42" s="203"/>
      <c r="T42" s="203"/>
      <c r="U42" s="203"/>
      <c r="V42" s="203"/>
    </row>
    <row r="43" spans="1:22" ht="15" customHeight="1">
      <c r="A43" s="200">
        <v>3</v>
      </c>
      <c r="B43" s="206" t="s">
        <v>117</v>
      </c>
      <c r="C43" s="206"/>
      <c r="D43" s="206"/>
      <c r="E43" s="206"/>
      <c r="F43" s="206"/>
      <c r="G43" s="206"/>
      <c r="H43" s="206"/>
      <c r="I43" s="206"/>
      <c r="J43" s="206"/>
      <c r="K43" s="206"/>
      <c r="L43" s="184"/>
      <c r="M43" s="203"/>
      <c r="N43" s="203"/>
      <c r="O43" s="203"/>
      <c r="P43" s="203"/>
      <c r="Q43" s="203"/>
      <c r="R43" s="203"/>
      <c r="S43" s="203"/>
      <c r="T43" s="203"/>
      <c r="U43" s="203"/>
      <c r="V43" s="203"/>
    </row>
    <row r="44" spans="1:22" ht="15" customHeight="1">
      <c r="A44" s="200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184"/>
      <c r="M44" s="203"/>
      <c r="N44" s="203"/>
      <c r="O44" s="203"/>
      <c r="P44" s="203"/>
      <c r="Q44" s="203"/>
      <c r="R44" s="203"/>
      <c r="S44" s="203"/>
      <c r="T44" s="203"/>
      <c r="U44" s="203"/>
      <c r="V44" s="203"/>
    </row>
    <row r="45" spans="1:22" ht="15" customHeight="1">
      <c r="A45" s="200">
        <v>4</v>
      </c>
      <c r="B45" s="207" t="s">
        <v>118</v>
      </c>
      <c r="C45" s="207"/>
      <c r="D45" s="207"/>
      <c r="E45" s="207"/>
      <c r="F45" s="207"/>
      <c r="G45" s="207"/>
      <c r="H45" s="207"/>
      <c r="I45" s="207"/>
      <c r="J45" s="207"/>
      <c r="K45" s="207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200">
        <v>5</v>
      </c>
      <c r="B46" s="206" t="s">
        <v>119</v>
      </c>
      <c r="C46" s="206"/>
      <c r="D46" s="206"/>
      <c r="E46" s="206"/>
      <c r="F46" s="206"/>
      <c r="G46" s="206"/>
      <c r="H46" s="206"/>
      <c r="I46" s="206"/>
      <c r="J46" s="206"/>
      <c r="K46" s="206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>
      <c r="A47" s="200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>
      <c r="A48" s="199"/>
      <c r="B48" s="198"/>
      <c r="C48" s="180"/>
      <c r="D48" s="180"/>
      <c r="E48" s="180"/>
      <c r="F48" s="180"/>
      <c r="G48" s="180"/>
      <c r="H48" s="180"/>
      <c r="I48" s="180"/>
      <c r="J48" s="180"/>
      <c r="K48" s="180"/>
      <c r="L48" s="184"/>
      <c r="M48" s="203"/>
      <c r="N48" s="203"/>
      <c r="O48" s="203"/>
      <c r="P48" s="203"/>
      <c r="Q48" s="203"/>
      <c r="R48" s="203"/>
      <c r="S48" s="203"/>
      <c r="T48" s="203"/>
      <c r="U48" s="203"/>
      <c r="V48" s="203"/>
    </row>
    <row r="49" spans="1:22">
      <c r="A49" s="199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184"/>
      <c r="M49" s="203"/>
      <c r="N49" s="203"/>
      <c r="O49" s="203"/>
      <c r="P49" s="203"/>
      <c r="Q49" s="203"/>
      <c r="R49" s="203"/>
      <c r="S49" s="203"/>
      <c r="T49" s="203"/>
      <c r="U49" s="203"/>
      <c r="V49" s="203"/>
    </row>
    <row r="50" spans="1:22">
      <c r="A50" s="199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181"/>
      <c r="M50" s="203"/>
      <c r="N50" s="203"/>
      <c r="O50" s="203"/>
      <c r="P50" s="203"/>
      <c r="Q50" s="203"/>
      <c r="R50" s="203"/>
      <c r="S50" s="203"/>
      <c r="T50" s="203"/>
      <c r="U50" s="203"/>
      <c r="V50" s="203"/>
    </row>
    <row r="51" spans="1:22">
      <c r="A51" s="199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181"/>
      <c r="M51" s="203"/>
      <c r="N51" s="203"/>
      <c r="O51" s="203"/>
      <c r="P51" s="203"/>
      <c r="Q51" s="203"/>
      <c r="R51" s="203"/>
      <c r="S51" s="203"/>
      <c r="T51" s="203"/>
      <c r="U51" s="203"/>
      <c r="V51" s="203"/>
    </row>
    <row r="52" spans="1:22">
      <c r="A52" s="199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181"/>
      <c r="M52" s="203"/>
      <c r="N52" s="203"/>
      <c r="O52" s="203"/>
      <c r="P52" s="203"/>
      <c r="Q52" s="203"/>
      <c r="R52" s="203"/>
      <c r="S52" s="203"/>
      <c r="T52" s="203"/>
      <c r="U52" s="203"/>
      <c r="V52" s="203"/>
    </row>
    <row r="53" spans="1:22">
      <c r="A53" s="15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3"/>
      <c r="N53" s="203"/>
      <c r="O53" s="203"/>
      <c r="P53" s="203"/>
      <c r="Q53" s="203"/>
      <c r="R53" s="203"/>
      <c r="S53" s="203"/>
      <c r="T53" s="203"/>
      <c r="U53" s="203"/>
      <c r="V53" s="203"/>
    </row>
    <row r="54" spans="1:22" ht="36.75" customHeight="1">
      <c r="A54" s="150"/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3lUQRkc56NowOtU5VO1azmw9/+0/vcElgFY8nNlLd2qNzpUeH2rDy5m0fLI1FflnSvfRDbUva9dW56fZ6R3qRg==" saltValue="PBR+uxTUhlKuOKyd6spd/g==" spinCount="100000" sheet="1" objects="1" scenarios="1"/>
  <mergeCells count="15">
    <mergeCell ref="M52:V53"/>
    <mergeCell ref="M43:V44"/>
    <mergeCell ref="B49:K50"/>
    <mergeCell ref="B51:K52"/>
    <mergeCell ref="A5:K9"/>
    <mergeCell ref="B29:K34"/>
    <mergeCell ref="B37:K40"/>
    <mergeCell ref="M48:V49"/>
    <mergeCell ref="M50:V51"/>
    <mergeCell ref="M37:V40"/>
    <mergeCell ref="M41:V42"/>
    <mergeCell ref="B41:K42"/>
    <mergeCell ref="B43:K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P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46.28515625" style="97" customWidth="1"/>
    <col min="3" max="3" width="14.85546875" style="97" customWidth="1"/>
    <col min="4" max="4" width="9.140625" style="98" customWidth="1"/>
    <col min="5" max="7" width="18.140625" style="97" customWidth="1"/>
    <col min="8" max="9" width="15.85546875" style="97" hidden="1" customWidth="1"/>
    <col min="10" max="29" width="4.42578125" style="97" hidden="1" customWidth="1"/>
    <col min="30" max="30" width="18.57031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42" s="95" customFormat="1" ht="25.5" customHeight="1">
      <c r="A1" s="99"/>
      <c r="B1" s="100"/>
      <c r="C1" s="101" t="s">
        <v>0</v>
      </c>
      <c r="D1" s="102" t="s">
        <v>121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42" s="95" customFormat="1" ht="25.5" customHeight="1">
      <c r="A2" s="99"/>
      <c r="B2" s="100"/>
      <c r="C2" s="101" t="s">
        <v>1</v>
      </c>
      <c r="D2" s="102" t="s">
        <v>122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42" s="95" customFormat="1" ht="25.5" customHeight="1">
      <c r="A3" s="99"/>
      <c r="B3" s="103"/>
      <c r="C3" s="101" t="s">
        <v>2</v>
      </c>
      <c r="D3" s="102" t="s">
        <v>123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42" s="95" customFormat="1" ht="25.5" customHeight="1">
      <c r="A4" s="99"/>
      <c r="B4" s="100"/>
      <c r="C4" s="101" t="s">
        <v>60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42" ht="15.95" customHeight="1">
      <c r="A5" s="104"/>
      <c r="B5" s="104"/>
      <c r="C5" s="104"/>
      <c r="D5" s="105"/>
      <c r="E5" s="104"/>
      <c r="F5" s="104"/>
      <c r="G5" s="104" t="s">
        <v>67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42" s="96" customFormat="1" ht="20.100000000000001" customHeight="1">
      <c r="A6" s="106" t="s">
        <v>4</v>
      </c>
      <c r="B6" s="104"/>
      <c r="C6" s="107" t="s">
        <v>5</v>
      </c>
      <c r="D6" s="145" t="s">
        <v>124</v>
      </c>
      <c r="E6" s="104"/>
      <c r="F6" s="104"/>
      <c r="G6" s="179" t="s">
        <v>68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42" s="96" customFormat="1" ht="20.100000000000001" customHeight="1">
      <c r="A7" s="196" t="s">
        <v>120</v>
      </c>
      <c r="B7" s="108"/>
      <c r="C7" s="107" t="s">
        <v>108</v>
      </c>
      <c r="D7" s="145" t="s">
        <v>153</v>
      </c>
      <c r="E7" s="104"/>
      <c r="F7" s="104"/>
      <c r="G7" s="179" t="s">
        <v>66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42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42" s="96" customFormat="1" ht="15.75" customHeight="1">
      <c r="A9" s="208" t="s">
        <v>6</v>
      </c>
      <c r="B9" s="208" t="s">
        <v>7</v>
      </c>
      <c r="C9" s="209" t="s">
        <v>8</v>
      </c>
      <c r="D9" s="210" t="s">
        <v>9</v>
      </c>
      <c r="E9" s="218" t="s">
        <v>126</v>
      </c>
      <c r="F9" s="219"/>
      <c r="G9" s="219"/>
      <c r="H9" s="219"/>
      <c r="I9" s="219"/>
      <c r="J9" s="220"/>
      <c r="K9" s="195"/>
      <c r="L9" s="195"/>
      <c r="M9" s="195"/>
      <c r="N9" s="195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3" t="s">
        <v>10</v>
      </c>
    </row>
    <row r="10" spans="1:42" s="96" customFormat="1" ht="15.75" customHeight="1">
      <c r="A10" s="208"/>
      <c r="B10" s="208"/>
      <c r="C10" s="209"/>
      <c r="D10" s="211"/>
      <c r="E10" s="221"/>
      <c r="F10" s="222"/>
      <c r="G10" s="222"/>
      <c r="H10" s="222"/>
      <c r="I10" s="222"/>
      <c r="J10" s="223"/>
      <c r="K10" s="195"/>
      <c r="L10" s="195"/>
      <c r="M10" s="195"/>
      <c r="N10" s="195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4"/>
    </row>
    <row r="11" spans="1:42" ht="31.5">
      <c r="A11" s="208"/>
      <c r="B11" s="208"/>
      <c r="C11" s="209"/>
      <c r="D11" s="212"/>
      <c r="E11" s="201" t="s">
        <v>127</v>
      </c>
      <c r="F11" s="202" t="s">
        <v>128</v>
      </c>
      <c r="G11" s="202" t="s">
        <v>129</v>
      </c>
      <c r="H11" s="112" t="s">
        <v>130</v>
      </c>
      <c r="I11" s="112"/>
      <c r="J11" s="112"/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5"/>
      <c r="AP11" s="97" t="str">
        <f t="shared" ref="AP11" si="0">UPPER(H11)</f>
        <v/>
      </c>
    </row>
    <row r="12" spans="1:42" s="96" customFormat="1">
      <c r="A12" s="113">
        <v>1</v>
      </c>
      <c r="B12" s="114" t="s">
        <v>76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42" s="96" customFormat="1">
      <c r="A13" s="113">
        <v>2</v>
      </c>
      <c r="B13" s="114" t="s">
        <v>77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42" s="96" customFormat="1">
      <c r="A14" s="113">
        <v>3</v>
      </c>
      <c r="B14" s="114" t="s">
        <v>78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42" s="96" customFormat="1">
      <c r="A15" s="113">
        <v>4</v>
      </c>
      <c r="B15" s="114" t="s">
        <v>79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42" s="96" customFormat="1">
      <c r="A16" s="113">
        <v>5</v>
      </c>
      <c r="B16" s="114" t="s">
        <v>80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81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82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83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84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85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86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87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88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89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90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91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92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93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94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95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96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97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98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99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100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101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102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103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104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105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106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45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SMKA KUALA LUMPUR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89yNWLTbDmWlf5ysJXO52X6wQOFGzo63GhMegwShL8v3pTnVm5idKHvCuhDf7M5HELCr0ONKCAHgkhwZlN+uIQ==" saltValue="Xd/EouRqZdEcxyZm+yEtJQ==" spinCount="100000" sheet="1" formatRows="0"/>
  <mergeCells count="10">
    <mergeCell ref="F66:S66"/>
    <mergeCell ref="F67:S67"/>
    <mergeCell ref="F68:S68"/>
    <mergeCell ref="F69:S69"/>
    <mergeCell ref="E9:J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923925</xdr:colOff>
                    <xdr:row>5</xdr:row>
                    <xdr:rowOff>28575</xdr:rowOff>
                  </from>
                  <to>
                    <xdr:col>6</xdr:col>
                    <xdr:colOff>47625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923925</xdr:colOff>
                    <xdr:row>6</xdr:row>
                    <xdr:rowOff>28575</xdr:rowOff>
                  </from>
                  <to>
                    <xdr:col>6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46" sqref="F46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50" t="str">
        <f>'REKOD PRESTASI MURID'!$D$1</f>
        <v xml:space="preserve">SMKA KUALA LUMPUR </v>
      </c>
      <c r="C1" s="250"/>
      <c r="D1" s="250"/>
      <c r="E1" s="250"/>
      <c r="F1" s="250"/>
      <c r="G1" s="52"/>
      <c r="H1" s="51"/>
    </row>
    <row r="2" spans="1:11" s="47" customFormat="1" ht="21" customHeight="1">
      <c r="A2" s="52"/>
      <c r="B2" s="250" t="str">
        <f>'REKOD PRESTASI MURID'!$D$2</f>
        <v xml:space="preserve">JALAN 2/62, BANDAR MANJALARA </v>
      </c>
      <c r="C2" s="250"/>
      <c r="D2" s="250"/>
      <c r="E2" s="250"/>
      <c r="F2" s="250"/>
      <c r="G2" s="52"/>
      <c r="H2" s="51"/>
    </row>
    <row r="3" spans="1:11" s="47" customFormat="1" ht="21" customHeight="1">
      <c r="A3" s="52"/>
      <c r="B3" s="250" t="str">
        <f>'REKOD PRESTASI MURID'!$D$3</f>
        <v xml:space="preserve">52200 KEPONG KUALA LUMPUR </v>
      </c>
      <c r="C3" s="250"/>
      <c r="D3" s="250"/>
      <c r="E3" s="250"/>
      <c r="F3" s="250"/>
      <c r="G3" s="52"/>
      <c r="H3" s="51"/>
    </row>
    <row r="4" spans="1:11" s="47" customFormat="1" ht="21" customHeight="1">
      <c r="A4" s="53"/>
      <c r="B4" s="251">
        <f>'REKOD PRESTASI MURID'!$D$4</f>
        <v>43010</v>
      </c>
      <c r="C4" s="251"/>
      <c r="D4" s="251"/>
      <c r="E4" s="251"/>
      <c r="F4" s="251"/>
      <c r="G4" s="53"/>
      <c r="H4" s="224" t="s">
        <v>14</v>
      </c>
      <c r="I4" s="224"/>
      <c r="J4" s="224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MAHARAT AL-QURAN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25" t="s">
        <v>15</v>
      </c>
      <c r="C8" s="226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MURID'!G6</f>
        <v>Pentaksiran Pertengahan Tahun</v>
      </c>
    </row>
    <row r="9" spans="1:11">
      <c r="A9" s="7"/>
      <c r="B9" s="228" t="s">
        <v>16</v>
      </c>
      <c r="C9" s="229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MURID'!G7</f>
        <v>Pentaksiran Akhir tahun</v>
      </c>
    </row>
    <row r="10" spans="1:11">
      <c r="A10" s="7"/>
      <c r="B10" s="228" t="s">
        <v>17</v>
      </c>
      <c r="C10" s="229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28" t="s">
        <v>109</v>
      </c>
      <c r="C11" s="229"/>
      <c r="D11" s="63" t="str">
        <f>'REKOD PRESTASI MURID'!D7</f>
        <v>2 HAMKA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0" t="s">
        <v>19</v>
      </c>
      <c r="C13" s="231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1" t="s">
        <v>20</v>
      </c>
      <c r="C15" s="241"/>
      <c r="D15" s="241"/>
      <c r="E15" s="234" t="str">
        <f>IF(K7=1,"",VLOOKUP($I$6,'REKOD PRESTASI MURID'!$A$12:$AD$65,30))</f>
        <v/>
      </c>
      <c r="F15" s="239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2"/>
      <c r="C16" s="242"/>
      <c r="D16" s="242"/>
      <c r="E16" s="234"/>
      <c r="F16" s="240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53.25" customHeight="1">
      <c r="A17" s="7"/>
      <c r="B17" s="232" t="s">
        <v>21</v>
      </c>
      <c r="C17" s="232"/>
      <c r="D17" s="233"/>
      <c r="E17" s="235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36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37" t="s">
        <v>4</v>
      </c>
      <c r="C19" s="237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62.25" customHeight="1">
      <c r="A20" s="7"/>
      <c r="B20" s="244" t="str">
        <f>B6</f>
        <v>MAHARAT AL-QURAN</v>
      </c>
      <c r="C20" s="245"/>
      <c r="D20" s="70" t="str">
        <f>'REKOD PRESTASI MURID'!$E$11</f>
        <v>TILAWAH 
AL-QURAN</v>
      </c>
      <c r="E20" s="71">
        <f>VLOOKUP($I$6,'REKOD PRESTASI MURID'!$A$12:$AD$65,5)</f>
        <v>5</v>
      </c>
      <c r="F20" s="72" t="str">
        <f>VLOOKUP(E20,'DATA PERNYATAAN TAHAP PGUASAAN '!A4:B9,2)</f>
        <v>Membaca ayat al-Quran yang ditetapkan dengan fasih dan meraikan hukum tajwid serta tiga maratib qiraah (hadar, tadwir dan tartil).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62.25" customHeight="1">
      <c r="A21" s="7"/>
      <c r="B21" s="246"/>
      <c r="C21" s="247"/>
      <c r="D21" s="70" t="str">
        <f>'REKOD PRESTASI MURID'!$F$11</f>
        <v xml:space="preserve">TAJWID </v>
      </c>
      <c r="E21" s="71">
        <f>VLOOKUP($I$6,'REKOD PRESTASI MURID'!$A$12:$AD$65,6)</f>
        <v>4</v>
      </c>
      <c r="F21" s="72" t="str">
        <f>VLOOKUP(E21,'DATA PERNYATAAN TAHAP PGUASAAN '!A12:B17,2)</f>
        <v>Menganalisis tentang ilmu tajwid serta selalu membaca al-Quran.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62.25" customHeight="1">
      <c r="A22" s="7"/>
      <c r="B22" s="248"/>
      <c r="C22" s="249"/>
      <c r="D22" s="70" t="str">
        <f>'REKOD PRESTASI MURID'!$G$11</f>
        <v>ADAB 
AL-QURAN</v>
      </c>
      <c r="E22" s="71">
        <f>VLOOKUP($I$6,'REKOD PRESTASI MURID'!$A$12:$AD$65,7)</f>
        <v>5</v>
      </c>
      <c r="F22" s="72" t="str">
        <f>VLOOKUP(E22,'DATA PERNYATAAN TAHAP PGUASAAN '!A20:B25,2)</f>
        <v>Menilai tentang adab al-Quran serta melazimi bacaan al-Quran.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7.25" hidden="1" customHeight="1">
      <c r="A23" s="7"/>
      <c r="B23" s="170"/>
      <c r="C23" s="171"/>
      <c r="D23" s="70" t="str">
        <f>'REKOD PRESTASI MURID'!$H$11</f>
        <v/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6.5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3" t="s">
        <v>107</v>
      </c>
      <c r="E47" s="238"/>
      <c r="F47" s="238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3"/>
      <c r="E48" s="227"/>
      <c r="F48" s="227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7"/>
      <c r="F49" s="227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SMKA KUALA LUMPUR </v>
      </c>
      <c r="F58" s="88" t="str">
        <f>'REKOD PRESTASI MURID'!$B$72</f>
        <v xml:space="preserve">SMKA KUALA LUMPUR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YY3dIGZme0AYhcKrvsE+Jq0UeTQnOZhpyWY7eZ4RzLZuC6LufWQZgI5kx+gMCNZTR6yQGelRBEaNfgea98RpUA==" saltValue="on7tN8dHBVBkoGM3BeMQ4w==" spinCount="100000" sheet="1" objects="1" scenarios="1"/>
  <mergeCells count="21">
    <mergeCell ref="B20:C22"/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10" zoomScale="80" zoomScaleNormal="80" zoomScaleSheetLayoutView="100" workbookViewId="0">
      <selection activeCell="E25" sqref="E25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131</v>
      </c>
    </row>
    <row r="4" spans="1:9" ht="32.25" customHeight="1">
      <c r="A4" s="39">
        <v>1</v>
      </c>
      <c r="B4" s="187" t="s">
        <v>132</v>
      </c>
    </row>
    <row r="5" spans="1:9" ht="32.25" customHeight="1">
      <c r="A5" s="39">
        <v>2</v>
      </c>
      <c r="B5" s="187" t="s">
        <v>133</v>
      </c>
    </row>
    <row r="6" spans="1:9" ht="32.25" customHeight="1">
      <c r="A6" s="39">
        <v>3</v>
      </c>
      <c r="B6" s="187" t="s">
        <v>134</v>
      </c>
    </row>
    <row r="7" spans="1:9" ht="32.25" customHeight="1">
      <c r="A7" s="39">
        <v>4</v>
      </c>
      <c r="B7" s="187" t="s">
        <v>135</v>
      </c>
    </row>
    <row r="8" spans="1:9" ht="32.25" customHeight="1">
      <c r="A8" s="39">
        <v>5</v>
      </c>
      <c r="B8" s="187" t="s">
        <v>144</v>
      </c>
    </row>
    <row r="9" spans="1:9" ht="32.25" customHeight="1">
      <c r="A9" s="39">
        <v>6</v>
      </c>
      <c r="B9" s="187" t="s">
        <v>145</v>
      </c>
    </row>
    <row r="10" spans="1:9">
      <c r="A10" s="35"/>
      <c r="B10" s="36"/>
    </row>
    <row r="11" spans="1:9" ht="30">
      <c r="A11" s="41" t="s">
        <v>23</v>
      </c>
      <c r="B11" s="38" t="s">
        <v>125</v>
      </c>
    </row>
    <row r="12" spans="1:9" ht="24" customHeight="1">
      <c r="A12" s="39">
        <v>1</v>
      </c>
      <c r="B12" s="187" t="s">
        <v>136</v>
      </c>
    </row>
    <row r="13" spans="1:9" ht="24" customHeight="1">
      <c r="A13" s="39">
        <v>2</v>
      </c>
      <c r="B13" s="187" t="s">
        <v>137</v>
      </c>
    </row>
    <row r="14" spans="1:9" ht="24" customHeight="1">
      <c r="A14" s="39">
        <v>3</v>
      </c>
      <c r="B14" s="187" t="s">
        <v>138</v>
      </c>
    </row>
    <row r="15" spans="1:9" ht="24" customHeight="1">
      <c r="A15" s="39">
        <v>4</v>
      </c>
      <c r="B15" s="187" t="s">
        <v>139</v>
      </c>
      <c r="I15" s="42"/>
    </row>
    <row r="16" spans="1:9" ht="24" customHeight="1">
      <c r="A16" s="39">
        <v>5</v>
      </c>
      <c r="B16" s="187" t="s">
        <v>154</v>
      </c>
    </row>
    <row r="17" spans="1:2" ht="24" customHeight="1">
      <c r="A17" s="39">
        <v>6</v>
      </c>
      <c r="B17" s="187" t="s">
        <v>155</v>
      </c>
    </row>
    <row r="18" spans="1:2">
      <c r="A18" s="35"/>
      <c r="B18" s="36"/>
    </row>
    <row r="19" spans="1:2" ht="30">
      <c r="A19" s="41" t="s">
        <v>23</v>
      </c>
      <c r="B19" s="38" t="s">
        <v>140</v>
      </c>
    </row>
    <row r="20" spans="1:2" ht="24" customHeight="1">
      <c r="A20" s="39">
        <v>1</v>
      </c>
      <c r="B20" s="187" t="s">
        <v>158</v>
      </c>
    </row>
    <row r="21" spans="1:2" ht="24" customHeight="1">
      <c r="A21" s="39">
        <v>2</v>
      </c>
      <c r="B21" s="187" t="s">
        <v>157</v>
      </c>
    </row>
    <row r="22" spans="1:2" ht="24" customHeight="1">
      <c r="A22" s="39">
        <v>3</v>
      </c>
      <c r="B22" s="187" t="s">
        <v>156</v>
      </c>
    </row>
    <row r="23" spans="1:2" ht="24" customHeight="1">
      <c r="A23" s="39">
        <v>4</v>
      </c>
      <c r="B23" s="187" t="s">
        <v>141</v>
      </c>
    </row>
    <row r="24" spans="1:2" ht="24" customHeight="1">
      <c r="A24" s="39">
        <v>5</v>
      </c>
      <c r="B24" s="187" t="s">
        <v>143</v>
      </c>
    </row>
    <row r="25" spans="1:2" ht="24" customHeight="1">
      <c r="A25" s="39">
        <v>6</v>
      </c>
      <c r="B25" s="187" t="s">
        <v>142</v>
      </c>
    </row>
    <row r="26" spans="1:2"/>
    <row r="27" spans="1:2" ht="30" hidden="1">
      <c r="A27" s="41" t="s">
        <v>23</v>
      </c>
      <c r="B27" s="38"/>
    </row>
    <row r="28" spans="1:2" ht="15.75" hidden="1">
      <c r="A28" s="39">
        <v>1</v>
      </c>
      <c r="B28" s="187"/>
    </row>
    <row r="29" spans="1:2" ht="15.75" hidden="1">
      <c r="A29" s="39">
        <v>2</v>
      </c>
      <c r="B29" s="187"/>
    </row>
    <row r="30" spans="1:2" ht="15.75" hidden="1">
      <c r="A30" s="39">
        <v>3</v>
      </c>
      <c r="B30" s="187"/>
    </row>
    <row r="31" spans="1:2" ht="15.75" hidden="1">
      <c r="A31" s="39">
        <v>4</v>
      </c>
      <c r="B31" s="187"/>
    </row>
    <row r="32" spans="1:2" ht="15.75" hidden="1">
      <c r="A32" s="39">
        <v>5</v>
      </c>
      <c r="B32" s="187"/>
    </row>
    <row r="33" spans="1:2" ht="15.75" hidden="1">
      <c r="A33" s="39">
        <v>6</v>
      </c>
      <c r="B33" s="187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7"/>
    </row>
    <row r="37" spans="1:2" ht="15.75" hidden="1">
      <c r="A37" s="39">
        <v>2</v>
      </c>
      <c r="B37" s="187"/>
    </row>
    <row r="38" spans="1:2" ht="15.75" hidden="1">
      <c r="A38" s="39">
        <v>3</v>
      </c>
      <c r="B38" s="187"/>
    </row>
    <row r="39" spans="1:2" ht="15.75" hidden="1">
      <c r="A39" s="39">
        <v>4</v>
      </c>
      <c r="B39" s="187"/>
    </row>
    <row r="40" spans="1:2" ht="15.75" hidden="1">
      <c r="A40" s="39">
        <v>5</v>
      </c>
      <c r="B40" s="187"/>
    </row>
    <row r="41" spans="1:2" ht="15.75" hidden="1">
      <c r="A41" s="39">
        <v>6</v>
      </c>
      <c r="B41" s="187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7"/>
    </row>
    <row r="45" spans="1:2" ht="15.75" hidden="1">
      <c r="A45" s="39">
        <v>2</v>
      </c>
      <c r="B45" s="187"/>
    </row>
    <row r="46" spans="1:2" ht="15.75" hidden="1">
      <c r="A46" s="39">
        <v>3</v>
      </c>
      <c r="B46" s="187"/>
    </row>
    <row r="47" spans="1:2" ht="15.75" hidden="1">
      <c r="A47" s="39">
        <v>4</v>
      </c>
      <c r="B47" s="187"/>
    </row>
    <row r="48" spans="1:2" ht="15.75" hidden="1">
      <c r="A48" s="39">
        <v>5</v>
      </c>
      <c r="B48" s="187"/>
    </row>
    <row r="49" spans="1:2" ht="15.75" hidden="1">
      <c r="A49" s="194">
        <v>6</v>
      </c>
      <c r="B49" s="187"/>
    </row>
    <row r="50" spans="1:2" hidden="1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 hidden="1"/>
    <row r="203" spans="1:2" ht="30">
      <c r="A203" s="41" t="s">
        <v>23</v>
      </c>
      <c r="B203" s="178" t="s">
        <v>146</v>
      </c>
    </row>
    <row r="204" spans="1:2" ht="38.25" customHeight="1">
      <c r="A204" s="39">
        <v>1</v>
      </c>
      <c r="B204" s="189" t="s">
        <v>147</v>
      </c>
    </row>
    <row r="205" spans="1:2" ht="38.25" customHeight="1">
      <c r="A205" s="39">
        <v>2</v>
      </c>
      <c r="B205" s="189" t="s">
        <v>148</v>
      </c>
    </row>
    <row r="206" spans="1:2" ht="38.25" customHeight="1">
      <c r="A206" s="39">
        <v>3</v>
      </c>
      <c r="B206" s="189" t="s">
        <v>149</v>
      </c>
    </row>
    <row r="207" spans="1:2" ht="38.25" customHeight="1">
      <c r="A207" s="39">
        <v>4</v>
      </c>
      <c r="B207" s="189" t="s">
        <v>150</v>
      </c>
    </row>
    <row r="208" spans="1:2" ht="38.25" customHeight="1">
      <c r="A208" s="39">
        <v>5</v>
      </c>
      <c r="B208" s="189" t="s">
        <v>151</v>
      </c>
    </row>
    <row r="209" spans="1:2" ht="38.25" customHeight="1">
      <c r="A209" s="39">
        <v>6</v>
      </c>
      <c r="B209" s="189" t="s">
        <v>152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ESjbaQFbXcCzX6tgnKN17C3IwcAlccNSpqTve3E+WqJonVJ176sud22WSzVBIaz4v7Xz+QbkA23BCmljVx7BIg==" saltValue="Vrb+eQgCFuAcT2fbWqbIhQ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7"/>
  <sheetViews>
    <sheetView showGridLines="0" zoomScale="80" zoomScaleNormal="80" zoomScaleSheetLayoutView="70" workbookViewId="0">
      <selection activeCell="P23" sqref="P23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2" t="str">
        <f>'REKOD PRESTASI MURID'!A7</f>
        <v>MAHARAT AL-QURAN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3" ht="15.9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3" ht="15.95" customHeight="1">
      <c r="A3" s="175"/>
      <c r="B3" s="175"/>
      <c r="C3" s="175"/>
      <c r="D3" s="175"/>
      <c r="E3" s="175"/>
      <c r="F3" s="175"/>
      <c r="G3" s="177" t="s">
        <v>72</v>
      </c>
      <c r="H3" s="176" t="str">
        <f>'REKOD PRESTASI MURID'!D1</f>
        <v xml:space="preserve">SMKA KUALA LUMPUR </v>
      </c>
      <c r="I3" s="176"/>
      <c r="J3" s="175"/>
      <c r="K3" s="175"/>
      <c r="L3" s="177" t="s">
        <v>73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110</v>
      </c>
      <c r="H4" s="176" t="str">
        <f>'REKOD PRESTASI MURID'!D7</f>
        <v>2 HAMKA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TILAWAH 
AL-QURAN</v>
      </c>
      <c r="C6" s="6"/>
      <c r="D6" s="6"/>
      <c r="E6" s="6"/>
      <c r="F6" s="6"/>
      <c r="G6" s="6"/>
      <c r="H6" s="7"/>
      <c r="I6" s="4"/>
      <c r="J6" s="5" t="str">
        <f>'REKOD PRESTASI MURID'!F11</f>
        <v xml:space="preserve">TAJWID 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69</v>
      </c>
      <c r="G7" s="10" t="s">
        <v>70</v>
      </c>
      <c r="H7" s="10" t="s">
        <v>71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69</v>
      </c>
      <c r="O7" s="10" t="s">
        <v>70</v>
      </c>
      <c r="P7" s="10" t="s">
        <v>71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ADAB 
AL-QURAN</v>
      </c>
      <c r="C24" s="18"/>
      <c r="D24" s="18"/>
      <c r="E24" s="18"/>
      <c r="F24" s="18"/>
      <c r="G24" s="18"/>
      <c r="H24" s="7"/>
      <c r="I24" s="4"/>
      <c r="J24" s="28" t="s">
        <v>10</v>
      </c>
      <c r="K24" s="29"/>
      <c r="L24" s="29"/>
      <c r="M24" s="29"/>
      <c r="N24" s="29"/>
      <c r="O24" s="29"/>
      <c r="P24" s="30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69</v>
      </c>
      <c r="G25" s="10" t="s">
        <v>70</v>
      </c>
      <c r="H25" s="10" t="s">
        <v>71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31</v>
      </c>
      <c r="O25" s="10" t="s">
        <v>32</v>
      </c>
      <c r="P25" s="10" t="s">
        <v>33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30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28" t="s">
        <v>10</v>
      </c>
      <c r="K41" s="29"/>
      <c r="L41" s="29"/>
      <c r="M41" s="29"/>
      <c r="N41" s="29"/>
      <c r="O41" s="29"/>
      <c r="P41" s="30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69</v>
      </c>
      <c r="G42" s="10" t="s">
        <v>70</v>
      </c>
      <c r="H42" s="10" t="s">
        <v>71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31</v>
      </c>
      <c r="O42" s="10" t="s">
        <v>32</v>
      </c>
      <c r="P42" s="10" t="s">
        <v>33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MURID'!$AD$12:$AD$65,1)</f>
        <v>0</v>
      </c>
      <c r="L43" s="11">
        <f>COUNTIF('REKOD PRESTASI MURID'!$AD$12:$AD$65,2)</f>
        <v>0</v>
      </c>
      <c r="M43" s="11">
        <f>COUNTIF('REKOD PRESTASI MURID'!$AD$12:$AD$65,3)</f>
        <v>0</v>
      </c>
      <c r="N43" s="11">
        <f>COUNTIF('REKOD PRESTASI MURID'!$AD$12:$AD$65,4)</f>
        <v>0</v>
      </c>
      <c r="O43" s="11">
        <f>COUNTIF('REKOD PRESTASI MURID'!$AD$12:$AD$65,5)</f>
        <v>30</v>
      </c>
      <c r="P43" s="11">
        <f>COUNTIF('REKOD PRESTASI MURID'!$AD$12:$AD$65,6)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hidden="1"/>
  </sheetData>
  <sheetProtection algorithmName="SHA-512" hashValue="2O+6gXSqx5+mTdWarlUa3JBhMYfW2aInfcVwYYZIjRCbT2us+1Mj1UMJLFwRYzat2pL8GDsLUeFuyP/YRr/ohA==" saltValue="IU1Q5TtdVWXrUrrXjbckWQ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2018-02-08T08:36:35Z</cp:lastPrinted>
  <dcterms:created xsi:type="dcterms:W3CDTF">2016-04-25T12:26:07Z</dcterms:created>
  <dcterms:modified xsi:type="dcterms:W3CDTF">2018-02-12T04:48:53Z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