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TINGKATAN 2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 concurrentCalc="0"/>
</workbook>
</file>

<file path=xl/calcChain.xml><?xml version="1.0" encoding="utf-8"?>
<calcChain xmlns="http://schemas.openxmlformats.org/spreadsheetml/2006/main">
  <c r="F56" i="2" l="1"/>
  <c r="O26" i="4"/>
  <c r="P43" i="4"/>
  <c r="O43" i="4"/>
  <c r="N43" i="4"/>
  <c r="H43" i="4"/>
  <c r="G43" i="4"/>
  <c r="F43" i="4"/>
  <c r="P26" i="4"/>
  <c r="N26" i="4"/>
  <c r="H26" i="4"/>
  <c r="G26" i="4"/>
  <c r="F26" i="4"/>
  <c r="P8" i="4"/>
  <c r="O8" i="4"/>
  <c r="N8" i="4"/>
  <c r="H8" i="4"/>
  <c r="G8" i="4"/>
  <c r="F8" i="4"/>
  <c r="M3" i="4"/>
  <c r="H4" i="4"/>
  <c r="H3" i="4"/>
  <c r="J41" i="4"/>
  <c r="J24" i="4"/>
  <c r="M43" i="4"/>
  <c r="L43" i="4"/>
  <c r="K43" i="4"/>
  <c r="K26" i="4"/>
  <c r="L26" i="4"/>
  <c r="M26" i="4"/>
  <c r="K9" i="2"/>
  <c r="K8" i="2"/>
  <c r="K7" i="2"/>
  <c r="E15" i="2"/>
  <c r="E17" i="2"/>
  <c r="F15" i="2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B20" i="2"/>
  <c r="I7" i="2"/>
  <c r="J7" i="2"/>
  <c r="I8" i="2"/>
  <c r="J8" i="2"/>
  <c r="D9" i="2"/>
  <c r="I9" i="2"/>
  <c r="J9" i="2"/>
  <c r="I10" i="2"/>
  <c r="J10" i="2"/>
  <c r="I11" i="2"/>
  <c r="J11" i="2"/>
  <c r="D12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D20" i="2"/>
  <c r="E20" i="2"/>
  <c r="F20" i="2"/>
  <c r="I20" i="2"/>
  <c r="J20" i="2"/>
  <c r="D21" i="2"/>
  <c r="E21" i="2"/>
  <c r="F21" i="2"/>
  <c r="I21" i="2"/>
  <c r="J21" i="2"/>
  <c r="D22" i="2"/>
  <c r="E22" i="2"/>
  <c r="F22" i="2"/>
  <c r="I22" i="2"/>
  <c r="J22" i="2"/>
  <c r="D23" i="2"/>
  <c r="E23" i="2"/>
  <c r="F23" i="2"/>
  <c r="I23" i="2"/>
  <c r="J23" i="2"/>
  <c r="D24" i="2"/>
  <c r="E24" i="2"/>
  <c r="F24" i="2"/>
  <c r="I24" i="2"/>
  <c r="J24" i="2"/>
  <c r="D25" i="2"/>
  <c r="E25" i="2"/>
  <c r="F25" i="2"/>
  <c r="I25" i="2"/>
  <c r="J25" i="2"/>
  <c r="D26" i="2"/>
  <c r="E26" i="2"/>
  <c r="F26" i="2"/>
  <c r="I26" i="2"/>
  <c r="J26" i="2"/>
  <c r="D27" i="2"/>
  <c r="E27" i="2"/>
  <c r="F27" i="2"/>
  <c r="I27" i="2"/>
  <c r="J27" i="2"/>
  <c r="D28" i="2"/>
  <c r="E28" i="2"/>
  <c r="F28" i="2"/>
  <c r="I28" i="2"/>
  <c r="J28" i="2"/>
  <c r="D29" i="2"/>
  <c r="E29" i="2"/>
  <c r="F29" i="2"/>
  <c r="I29" i="2"/>
  <c r="J29" i="2"/>
  <c r="D30" i="2"/>
  <c r="E30" i="2"/>
  <c r="F30" i="2"/>
  <c r="I30" i="2"/>
  <c r="J30" i="2"/>
  <c r="D31" i="2"/>
  <c r="E31" i="2"/>
  <c r="F31" i="2"/>
  <c r="I31" i="2"/>
  <c r="J31" i="2"/>
  <c r="D32" i="2"/>
  <c r="E32" i="2"/>
  <c r="F32" i="2"/>
  <c r="I32" i="2"/>
  <c r="J32" i="2"/>
  <c r="D33" i="2"/>
  <c r="E33" i="2"/>
  <c r="F33" i="2"/>
  <c r="I33" i="2"/>
  <c r="J33" i="2"/>
  <c r="D34" i="2"/>
  <c r="E34" i="2"/>
  <c r="F34" i="2"/>
  <c r="I34" i="2"/>
  <c r="J34" i="2"/>
  <c r="D35" i="2"/>
  <c r="E35" i="2"/>
  <c r="F35" i="2"/>
  <c r="I35" i="2"/>
  <c r="J35" i="2"/>
  <c r="D36" i="2"/>
  <c r="E36" i="2"/>
  <c r="F36" i="2"/>
  <c r="I36" i="2"/>
  <c r="J36" i="2"/>
  <c r="D37" i="2"/>
  <c r="E37" i="2"/>
  <c r="F37" i="2"/>
  <c r="I37" i="2"/>
  <c r="J37" i="2"/>
  <c r="D38" i="2"/>
  <c r="E38" i="2"/>
  <c r="F38" i="2"/>
  <c r="I38" i="2"/>
  <c r="J38" i="2"/>
  <c r="D39" i="2"/>
  <c r="E39" i="2"/>
  <c r="F39" i="2"/>
  <c r="I39" i="2"/>
  <c r="J39" i="2"/>
  <c r="D40" i="2"/>
  <c r="E40" i="2"/>
  <c r="F40" i="2"/>
  <c r="I40" i="2"/>
  <c r="J40" i="2"/>
  <c r="D41" i="2"/>
  <c r="E41" i="2"/>
  <c r="F41" i="2"/>
  <c r="I41" i="2"/>
  <c r="J41" i="2"/>
  <c r="D42" i="2"/>
  <c r="E42" i="2"/>
  <c r="F42" i="2"/>
  <c r="I42" i="2"/>
  <c r="J42" i="2"/>
  <c r="D43" i="2"/>
  <c r="E43" i="2"/>
  <c r="F43" i="2"/>
  <c r="I43" i="2"/>
  <c r="J43" i="2"/>
  <c r="D44" i="2"/>
  <c r="E44" i="2"/>
  <c r="F44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B56" i="2"/>
  <c r="I56" i="2"/>
  <c r="J56" i="2"/>
  <c r="F57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B72" i="1"/>
  <c r="B58" i="2"/>
  <c r="D10" i="2"/>
  <c r="F58" i="2"/>
  <c r="D8" i="2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<sst xmlns="http://schemas.openxmlformats.org/spreadsheetml/2006/main" count="481" uniqueCount="194">
  <si>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</si>
  <si>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</si>
  <si>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</si>
  <si>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</si>
  <si>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</si>
  <si>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</si>
  <si>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</si>
  <si>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</si>
  <si>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</si>
  <si>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</si>
  <si>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</si>
  <si>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</si>
  <si>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</si>
  <si>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</si>
  <si>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</si>
  <si>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</si>
  <si>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</si>
  <si>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</si>
  <si>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</si>
  <si>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</si>
  <si>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</si>
  <si>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</si>
  <si>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</si>
  <si>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</si>
  <si>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</si>
  <si>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</si>
  <si>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</si>
  <si>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</si>
  <si>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</si>
  <si>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</si>
  <si>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</si>
  <si>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</si>
  <si>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</si>
  <si>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</si>
  <si>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</si>
  <si>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</si>
  <si>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</si>
  <si>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</si>
  <si>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</si>
  <si>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</si>
  <si>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</si>
  <si>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</si>
  <si>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</si>
  <si>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</si>
  <si>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</si>
  <si>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</si>
  <si>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</si>
  <si>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</si>
  <si>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</si>
  <si>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</si>
  <si>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</si>
  <si>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</si>
  <si>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</si>
  <si>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</si>
  <si>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</si>
  <si>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</si>
  <si>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</si>
  <si>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</si>
  <si>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</si>
  <si>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</si>
  <si>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</si>
  <si>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</si>
  <si>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</si>
  <si>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</si>
  <si>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</si>
  <si>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</si>
  <si>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</si>
  <si>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</si>
  <si>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</si>
  <si>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</si>
  <si>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</si>
  <si>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</si>
  <si>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</si>
  <si>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</si>
  <si>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</si>
  <si>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</si>
  <si>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</si>
  <si>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</si>
  <si>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</si>
  <si>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</si>
  <si>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</si>
  <si>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</si>
  <si>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</si>
  <si>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</si>
  <si>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</si>
  <si>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</si>
  <si>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</si>
  <si>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</si>
  <si>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</si>
  <si>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</si>
  <si>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</si>
  <si>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</si>
  <si>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</si>
  <si>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</si>
  <si>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</si>
  <si>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</si>
  <si>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</si>
  <si>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</si>
  <si>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</si>
  <si>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</si>
  <si>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</si>
  <si>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</si>
  <si>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</si>
  <si>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</si>
  <si>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</si>
  <si>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</si>
  <si>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</si>
  <si>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</si>
  <si>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</si>
  <si>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</si>
  <si>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PN. SALMIAH BT KAMARUDIN</t>
  </si>
  <si>
    <t>ULASAN TAMBAHAN (Jika ada) :</t>
  </si>
  <si>
    <t>TINGKATAN:</t>
  </si>
  <si>
    <t>Tingkatan</t>
  </si>
  <si>
    <t>Tingkatan:</t>
  </si>
  <si>
    <t xml:space="preserve">SMK BUKIT EMAS </t>
  </si>
  <si>
    <t>KUALA TERENGGANU</t>
  </si>
  <si>
    <t>TERENGGANU</t>
  </si>
  <si>
    <t>2 IBNU SINA</t>
  </si>
  <si>
    <t>PN. FATIMAH BT ALIAS</t>
  </si>
  <si>
    <t>(REKA BENTUK DAN TEKNOLOGI)</t>
  </si>
  <si>
    <t xml:space="preserve">PENENTUAN TAHAP PENGUASAAN </t>
  </si>
  <si>
    <r>
      <t xml:space="preserve">Guru hendaklah memilih option  </t>
    </r>
    <r>
      <rPr>
        <b/>
        <sz val="11"/>
        <color indexed="8"/>
        <rFont val="Calibri"/>
        <family val="2"/>
      </rPr>
      <t>(PERTENGAHAN TAHUN/AKHIR TAHUN)</t>
    </r>
    <r>
      <rPr>
        <sz val="11"/>
        <color indexed="8"/>
        <rFont val="Calibri"/>
        <family val="2"/>
      </rPr>
      <t xml:space="preserve"> di sebelah kanan bahagian atas halaman Rekod Prestasi Murid untuk  membuat pelaporan di dalam templat ini.</t>
    </r>
  </si>
  <si>
    <t>Pelaporan bagi kemahiran ini akan dilakukan pada pertengahan tahun dan akhir tahun.</t>
  </si>
  <si>
    <r>
      <t xml:space="preserve">Tahap Penguasaan diberikan berdasarkan setiap rubrik mengikut kemahiran seperti di halaman </t>
    </r>
    <r>
      <rPr>
        <b/>
        <sz val="11"/>
        <color indexed="8"/>
        <rFont val="Calibri"/>
        <family val="2"/>
      </rPr>
      <t>Data Peryataan Tahap Penguasaan.</t>
    </r>
  </si>
  <si>
    <r>
      <t xml:space="preserve">TAHAP PENGUASAAN KESELURUHAN </t>
    </r>
    <r>
      <rPr>
        <sz val="11"/>
        <color indexed="8"/>
        <rFont val="Calibri"/>
        <family val="2"/>
      </rPr>
      <t xml:space="preserve">murid akan ditentukan oleh guru berdasarkan </t>
    </r>
    <r>
      <rPr>
        <b/>
        <i/>
        <sz val="11"/>
        <color indexed="8"/>
        <rFont val="Calibri"/>
        <family val="2"/>
      </rPr>
      <t>professional judment</t>
    </r>
    <r>
      <rPr>
        <sz val="11"/>
        <color indexed="8"/>
        <rFont val="Calibri"/>
        <family val="2"/>
      </rPr>
      <t xml:space="preserve"> guru</t>
    </r>
  </si>
  <si>
    <r>
      <t xml:space="preserve">Pencapaian murid secara keseluruhan dapat dilihat melalui graf pada </t>
    </r>
    <r>
      <rPr>
        <b/>
        <sz val="11"/>
        <color indexed="8"/>
        <rFont val="Calibri"/>
        <family val="2"/>
      </rPr>
      <t>Graf Pelaporan</t>
    </r>
  </si>
  <si>
    <t>Pelaporan Petengahan Tahun dibuat berdasarkan mana-mana kemahiran yang telah diajar dan ditaksir manakala baki kemahiran yang belum ditaksir akan dilapor pada akhir tahun.</t>
  </si>
  <si>
    <t xml:space="preserve">APLIKASI TEKNOLOGI                                                                                                                                                                                              </t>
  </si>
  <si>
    <t>Mengetahui perkara dan kemahiran asas dalam bidang reka bentuk, proses dan pembinaan produk.</t>
  </si>
  <si>
    <t xml:space="preserve">Menghuraikan proses mereka bentuk, penyelesaian masalah, fungsi setiap komponen dan pembuatan produk. </t>
  </si>
  <si>
    <t xml:space="preserve">Mengaplikasikan pengetahuan dan kemahiran untuk mereka bentuk dan membina produk. </t>
  </si>
  <si>
    <t>Menganalisis idea, bahan, komponen, proses dan teknik untuk menghasilkan produk.</t>
  </si>
  <si>
    <t xml:space="preserve">Menjustifkasikan pengetahuan serta kemahiran yang diperoleh, menghasilkan dokumentasi dan mempersembahkan produk secara sistematik. </t>
  </si>
  <si>
    <t xml:space="preserve">Mencipta reka bentuk dan produk secara berdikari, kreatif, inovatif serta menggunakan idea sendiri. </t>
  </si>
  <si>
    <t>REKA BENTUK TEKNOLOGI</t>
  </si>
  <si>
    <t>Teknologi Pembuatan</t>
  </si>
  <si>
    <t xml:space="preserve"> Reka Bentuk Mekanikal</t>
  </si>
  <si>
    <t xml:space="preserve"> Reka Bentuk Elektrik</t>
  </si>
  <si>
    <t xml:space="preserve">Reka Bentuk Elektronik </t>
  </si>
  <si>
    <t>Reka Bentuk Akuaponik</t>
  </si>
  <si>
    <t>Reka Bentuk Makanan</t>
  </si>
  <si>
    <t>PENYELESAIAN MASALAH SECARA INVENTIF</t>
  </si>
  <si>
    <t xml:space="preserve">Pengenalpastian Masalah
Analisis Fungsi 
Percanggahan Fizikal </t>
  </si>
  <si>
    <r>
      <t xml:space="preserve">Pentaksiran perlu dilakukan sepanjang masa dan tahap penguasaan murid dipantau </t>
    </r>
    <r>
      <rPr>
        <b/>
        <sz val="11"/>
        <color indexed="8"/>
        <rFont val="Calibri"/>
        <family val="2"/>
      </rPr>
      <t>secara berterusan</t>
    </r>
    <r>
      <rPr>
        <sz val="11"/>
        <color indexed="8"/>
        <rFont val="Calibri"/>
        <family val="2"/>
      </rPr>
      <t>. Tahap penguasaan ini boleh dicatat di dalam buku rekod, atau lain-lain tempat catatan; tetapi untuk tujuan pelaporan kepada ibu bapa, ia boleh direkod di dalam templat yang dibekalkan ini dan dilaporkan dua kali setahun iaitu pada pertengahan tahun dan akhir tahun.</t>
    </r>
  </si>
  <si>
    <r>
      <t xml:space="preserve">Templat pelaporan ini terdiri daripada </t>
    </r>
    <r>
      <rPr>
        <b/>
        <sz val="11"/>
        <color indexed="8"/>
        <rFont val="Calibri"/>
        <family val="2"/>
      </rPr>
      <t>7 lajur</t>
    </r>
    <r>
      <rPr>
        <sz val="11"/>
        <color indexed="8"/>
        <rFont val="Calibri"/>
        <family val="2"/>
      </rPr>
      <t xml:space="preserve"> yang dibina berdasarkan kemahiran.</t>
    </r>
  </si>
  <si>
    <t>Menyatakan maksud masalah bukan inventif dan inventif dengan membuat hubungkait antara produk
dengan objek dari segi fungsinya.</t>
  </si>
  <si>
    <t>Menerangkan proses penyelesaian masalah inventif</t>
  </si>
  <si>
    <t>Membina model fungsi menggunakan lukisan sistem fungsi dan membuat rumusan dengan memberi satu contoh percanggahan fizikal.</t>
  </si>
  <si>
    <t>Menganalisis percanggahan fizikal pemisahan ruang dan masa.</t>
  </si>
  <si>
    <t>Menjustifikasikan cadangan perubahan reka bentuk dalam bentuk jadual.</t>
  </si>
  <si>
    <t>Menghasilkan lakaran perubahan produk berdasarkan masalah inventif secara kreatif.</t>
  </si>
  <si>
    <t>Menyatakan teknologi yang digunakan dalam reka bentuk pembuatan.</t>
  </si>
  <si>
    <t>Menjelaskan proses pembuatan produk.</t>
  </si>
  <si>
    <t>Menghasilkan lakaran 3D dan model yang mempunyai maklumat yang lengkap iaitu dari segi prinsip,
elemen, bahan dan ukuran.</t>
  </si>
  <si>
    <t>Menganalisis bahan yang sesuai dan lakaran untuk membuat model 3D.</t>
  </si>
  <si>
    <t>Menjustifikasi prinsip dan elemen reka bentuk model 3D.</t>
  </si>
  <si>
    <t>Membuat kemasan model 3D dan memperinci ujian bagi mengukur tahap keberkesanan model yang
dibina dan menjana idea untuk produk yang lebih efisien.</t>
  </si>
  <si>
    <t>Reka Bentuk Mekanikal</t>
  </si>
  <si>
    <t>Mengetahui nama komponen mekanikal dan fungsinya yang terdapat dalam sesuatu produk.</t>
  </si>
  <si>
    <t>Menerangkan sistem mekanikal yang terdapat dalam gajet yang dipilih.</t>
  </si>
  <si>
    <t>Memberi contoh bagaimana komponen dalam sistem mekanikal berfungsi berdasarkan kepada produk
yang dipilih.</t>
  </si>
  <si>
    <t>Menganalisis fungsi komponen sistem mekanikal pada sesuatu produk.</t>
  </si>
  <si>
    <t>Memberi justifikasi kepada komponen sistem mekanikal yang dipilih.</t>
  </si>
  <si>
    <t>Membina gajet mekanikal berfungsi dan mencadangkan penambahbaikan setelah pengujian ke atas
kefungsian dibuat.</t>
  </si>
  <si>
    <t>Reka Bentuk Elektrik</t>
  </si>
  <si>
    <t>Menyatakan elemen yang terdapat dalam sistem elektrik.</t>
  </si>
  <si>
    <t>Menerangkan fungsi setiap elemen sistem elektrik.</t>
  </si>
  <si>
    <t>Membuat pengiraan parameter elektrik bagi memastikan sumber, medium, beban dan kawalan sesuai
digunakan dalam reka bentuk gajet yang dihasilkan.</t>
  </si>
  <si>
    <t>Menganalisis parameter voltan, arus, rintangan dan kuasa pada satu gajet elektrik.</t>
  </si>
  <si>
    <t>Memberi justifikasi kepada produk sistem elektrik yang dipilih dari sudut kesesuaian reka bentuk dan
keselamatan.</t>
  </si>
  <si>
    <t>Membina gajet yang berfungsi dan memenuhi kriteria reka bentuk litar elektrik</t>
  </si>
  <si>
    <t xml:space="preserve"> Reka Bentuk Elektronik </t>
  </si>
  <si>
    <t>Menyatakan maksud dan bahagian-bahagian yang terdapat dalam mikropengawal (microcontroller)</t>
  </si>
  <si>
    <t>Menerangkan fungsi peranti yang terdapat dalam litar mikropengawal (microcontroller).</t>
  </si>
  <si>
    <t>Melakar reka bentuk litar elektronik menggunakan mikropengawal (microcontroller).</t>
  </si>
  <si>
    <t>Menguji kefungsian litar yang menggunakan mikropengawal (microcontroller).</t>
  </si>
  <si>
    <t>Membuat justifikasi kawalan atur cara input dan output bagi menyelesaikan masalah.</t>
  </si>
  <si>
    <t xml:space="preserve">Membina litar elektronik kawalan mikropengawal (microcontroller) yang berfungsi. </t>
  </si>
  <si>
    <t xml:space="preserve"> Reka Bentuk Akuaponik</t>
  </si>
  <si>
    <t>Menyatakan maksud reka bentuk sistem akuaponik.</t>
  </si>
  <si>
    <t>Menerangkan kelebihan reka bentuk sistem akuaponik.</t>
  </si>
  <si>
    <t>Membuat lakaran dan membina model reka bentuk sistem akuaponik.</t>
  </si>
  <si>
    <t>Menganalisis model reka bentuk sistem akuaponik selepas pengujian dibuat.</t>
  </si>
  <si>
    <t>Memberi justifikasi model reka bentuk akuaponik berdasarkan elemen dan prinsip reka bentuk.</t>
  </si>
  <si>
    <t>Menghasilkan laporan lengkap model reka bentuk sistem akuaponik.</t>
  </si>
  <si>
    <t xml:space="preserve"> Reka Bentuk Makanan</t>
  </si>
  <si>
    <t>Menyatakan maksud dan kepentingan reka bentuk makanan.</t>
  </si>
  <si>
    <t>Menerangkan kategori alat dan perkakasan dalam proses reka bentuk makanan.</t>
  </si>
  <si>
    <t>Melakar reka bentuk dan pembungkusan makanan.</t>
  </si>
  <si>
    <t>Menganalisis kesesuaian elemen dan prinsip dalam lakaran reka bentuk makanan.</t>
  </si>
  <si>
    <t>Menjustifikasikan pemilihan elemen dan prinsip dalam reka bentuk makanan.</t>
  </si>
  <si>
    <t xml:space="preserve">Menghasilkan reka bentuk dan pembungkusan makanan. </t>
  </si>
  <si>
    <t xml:space="preserve">Pengenalpastian Masalah
Analisis Fungsi
Percanggahan Fizikal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</si>
</sst>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7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b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2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3" fillId="2" borderId="0" xfId="0" applyFont="1" applyFill="1" applyAlignment="1">
      <alignment horizontal="left" vertical="center" indent="1"/>
    </xf>
    <xf numFmtId="0" fontId="32" fillId="0" borderId="0" xfId="0" applyFont="1" applyFill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5" fillId="13" borderId="0" xfId="0" applyFont="1" applyFill="1" applyAlignment="1">
      <alignment horizontal="right" vertical="center"/>
    </xf>
    <xf numFmtId="0" fontId="31" fillId="0" borderId="0" xfId="0" applyFont="1" applyAlignment="1">
      <alignment horizontal="justify" vertical="justify" wrapText="1"/>
    </xf>
    <xf numFmtId="0" fontId="33" fillId="0" borderId="0" xfId="0" applyFont="1" applyAlignment="1">
      <alignment horizontal="left" vertical="justify" wrapText="1"/>
    </xf>
    <xf numFmtId="0" fontId="32" fillId="0" borderId="0" xfId="0" applyFont="1" applyAlignment="1">
      <alignment horizontal="left" vertical="justify" wrapText="1"/>
    </xf>
    <xf numFmtId="0" fontId="32" fillId="0" borderId="0" xfId="0" applyFont="1" applyAlignment="1">
      <alignment horizontal="left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center" vertical="center" wrapText="1"/>
    </xf>
    <xf numFmtId="0" fontId="46" fillId="6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</xdr:row>
          <xdr:rowOff>19050</xdr:rowOff>
        </xdr:from>
        <xdr:to>
          <xdr:col>9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</xdr:row>
          <xdr:rowOff>19050</xdr:rowOff>
        </xdr:from>
        <xdr:to>
          <xdr:col>9</xdr:col>
          <xdr:colOff>790575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P45" sqref="P45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233" t="s">
        <v>120</v>
      </c>
    </row>
    <row r="4" spans="1:12">
      <c r="A4" s="151" t="s">
        <v>48</v>
      </c>
    </row>
    <row r="5" spans="1:12" ht="15" customHeight="1">
      <c r="A5" s="199" t="s">
        <v>77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2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</row>
    <row r="7" spans="1:12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2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</row>
    <row r="9" spans="1:12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56</v>
      </c>
      <c r="B11" s="162" t="s">
        <v>49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50</v>
      </c>
    </row>
    <row r="13" spans="1:12">
      <c r="B13" s="150" t="s">
        <v>51</v>
      </c>
    </row>
    <row r="14" spans="1:12">
      <c r="B14" s="150" t="s">
        <v>52</v>
      </c>
    </row>
    <row r="15" spans="1:12">
      <c r="B15" s="150" t="s">
        <v>53</v>
      </c>
    </row>
    <row r="16" spans="1:12">
      <c r="B16" s="150" t="s">
        <v>54</v>
      </c>
    </row>
    <row r="17" spans="1:13">
      <c r="B17" s="150" t="s">
        <v>55</v>
      </c>
    </row>
    <row r="19" spans="1:13">
      <c r="A19" s="161" t="s">
        <v>57</v>
      </c>
      <c r="B19" s="159" t="s">
        <v>58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78</v>
      </c>
    </row>
    <row r="21" spans="1:13">
      <c r="B21" s="150" t="s">
        <v>59</v>
      </c>
    </row>
    <row r="22" spans="1:13">
      <c r="B22" s="150" t="s">
        <v>60</v>
      </c>
    </row>
    <row r="23" spans="1:13">
      <c r="B23" s="150" t="s">
        <v>62</v>
      </c>
    </row>
    <row r="24" spans="1:13">
      <c r="B24" s="150" t="s">
        <v>68</v>
      </c>
    </row>
    <row r="25" spans="1:13">
      <c r="B25" s="150" t="s">
        <v>64</v>
      </c>
    </row>
    <row r="26" spans="1:13">
      <c r="B26" s="150" t="s">
        <v>65</v>
      </c>
    </row>
    <row r="28" spans="1:13">
      <c r="A28" s="161" t="s">
        <v>66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199" t="s">
        <v>79</v>
      </c>
      <c r="C29" s="199"/>
      <c r="D29" s="199"/>
      <c r="E29" s="199"/>
      <c r="F29" s="199"/>
      <c r="G29" s="199"/>
      <c r="H29" s="199"/>
      <c r="I29" s="199"/>
      <c r="J29" s="199"/>
      <c r="K29" s="199"/>
      <c r="M29" s="150"/>
    </row>
    <row r="30" spans="1:13"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M30" s="150"/>
    </row>
    <row r="31" spans="1:13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M31" s="150"/>
    </row>
    <row r="32" spans="1:13"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M32" s="150"/>
    </row>
    <row r="33" spans="1:22">
      <c r="B33" s="199"/>
      <c r="C33" s="199"/>
      <c r="D33" s="199"/>
      <c r="E33" s="199"/>
      <c r="F33" s="199"/>
      <c r="G33" s="199"/>
      <c r="H33" s="199"/>
      <c r="I33" s="199"/>
      <c r="J33" s="199"/>
      <c r="K33" s="199"/>
    </row>
    <row r="34" spans="1:22">
      <c r="B34" s="199"/>
      <c r="C34" s="199"/>
      <c r="D34" s="199"/>
      <c r="E34" s="199"/>
      <c r="F34" s="199"/>
      <c r="G34" s="199"/>
      <c r="H34" s="199"/>
      <c r="I34" s="199"/>
      <c r="J34" s="199"/>
      <c r="K34" s="199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67</v>
      </c>
      <c r="B36" s="159" t="s">
        <v>121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196">
        <v>1</v>
      </c>
      <c r="B37" s="199" t="s">
        <v>144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84"/>
      <c r="M37" s="198"/>
      <c r="N37" s="198"/>
      <c r="O37" s="198"/>
      <c r="P37" s="198"/>
      <c r="Q37" s="198"/>
      <c r="R37" s="198"/>
      <c r="S37" s="198"/>
      <c r="T37" s="198"/>
      <c r="U37" s="198"/>
      <c r="V37" s="198"/>
    </row>
    <row r="38" spans="1:22" ht="15" customHeight="1">
      <c r="A38" s="196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84"/>
      <c r="M38" s="198"/>
      <c r="N38" s="198"/>
      <c r="O38" s="198"/>
      <c r="P38" s="198"/>
      <c r="Q38" s="198"/>
      <c r="R38" s="198"/>
      <c r="S38" s="198"/>
      <c r="T38" s="198"/>
      <c r="U38" s="198"/>
      <c r="V38" s="198"/>
    </row>
    <row r="39" spans="1:22" ht="13.5" customHeight="1">
      <c r="A39" s="196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84"/>
      <c r="M39" s="198"/>
      <c r="N39" s="198"/>
      <c r="O39" s="198"/>
      <c r="P39" s="198"/>
      <c r="Q39" s="198"/>
      <c r="R39" s="198"/>
      <c r="S39" s="198"/>
      <c r="T39" s="198"/>
      <c r="U39" s="198"/>
      <c r="V39" s="198"/>
    </row>
    <row r="40" spans="1:22">
      <c r="A40" s="196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84"/>
      <c r="M40" s="198"/>
      <c r="N40" s="198"/>
      <c r="O40" s="198"/>
      <c r="P40" s="198"/>
      <c r="Q40" s="198"/>
      <c r="R40" s="198"/>
      <c r="S40" s="198"/>
      <c r="T40" s="198"/>
      <c r="U40" s="198"/>
      <c r="V40" s="198"/>
    </row>
    <row r="41" spans="1:22" ht="15" customHeight="1">
      <c r="A41" s="196">
        <v>2</v>
      </c>
      <c r="B41" s="199" t="s">
        <v>145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84"/>
      <c r="M41" s="198"/>
      <c r="N41" s="198"/>
      <c r="O41" s="198"/>
      <c r="P41" s="198"/>
      <c r="Q41" s="198"/>
      <c r="R41" s="198"/>
      <c r="S41" s="198"/>
      <c r="T41" s="198"/>
      <c r="U41" s="198"/>
      <c r="V41" s="198"/>
    </row>
    <row r="42" spans="1:22" ht="15" customHeight="1">
      <c r="A42" s="196">
        <v>3</v>
      </c>
      <c r="B42" s="199" t="s">
        <v>122</v>
      </c>
      <c r="C42" s="199"/>
      <c r="D42" s="199"/>
      <c r="E42" s="199"/>
      <c r="F42" s="199"/>
      <c r="G42" s="199"/>
      <c r="H42" s="199"/>
      <c r="I42" s="199"/>
      <c r="J42" s="199"/>
      <c r="K42" s="199"/>
      <c r="L42" s="184"/>
      <c r="M42" s="198"/>
      <c r="N42" s="198"/>
      <c r="O42" s="198"/>
      <c r="P42" s="198"/>
      <c r="Q42" s="198"/>
      <c r="R42" s="198"/>
      <c r="S42" s="198"/>
      <c r="T42" s="198"/>
      <c r="U42" s="198"/>
      <c r="V42" s="198"/>
    </row>
    <row r="43" spans="1:22" ht="15" customHeight="1">
      <c r="A43" s="196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84"/>
      <c r="M43" s="198"/>
      <c r="N43" s="198"/>
      <c r="O43" s="198"/>
      <c r="P43" s="198"/>
      <c r="Q43" s="198"/>
      <c r="R43" s="198"/>
      <c r="S43" s="198"/>
      <c r="T43" s="198"/>
      <c r="U43" s="198"/>
      <c r="V43" s="198"/>
    </row>
    <row r="44" spans="1:22" ht="15" customHeight="1">
      <c r="A44" s="196">
        <v>4</v>
      </c>
      <c r="B44" s="234" t="s">
        <v>123</v>
      </c>
      <c r="C44" s="234"/>
      <c r="D44" s="234"/>
      <c r="E44" s="234"/>
      <c r="F44" s="234"/>
      <c r="G44" s="234"/>
      <c r="H44" s="234"/>
      <c r="I44" s="234"/>
      <c r="J44" s="234"/>
      <c r="K44" s="234"/>
      <c r="L44" s="184"/>
      <c r="M44" s="198"/>
      <c r="N44" s="198"/>
      <c r="O44" s="198"/>
      <c r="P44" s="198"/>
      <c r="Q44" s="198"/>
      <c r="R44" s="198"/>
      <c r="S44" s="198"/>
      <c r="T44" s="198"/>
      <c r="U44" s="198"/>
      <c r="V44" s="198"/>
    </row>
    <row r="45" spans="1:22" ht="15" customHeight="1">
      <c r="A45" s="196">
        <v>5</v>
      </c>
      <c r="B45" s="199" t="s">
        <v>124</v>
      </c>
      <c r="C45" s="199"/>
      <c r="D45" s="199"/>
      <c r="E45" s="199"/>
      <c r="F45" s="199"/>
      <c r="G45" s="199"/>
      <c r="H45" s="199"/>
      <c r="I45" s="199"/>
      <c r="J45" s="199"/>
      <c r="K45" s="199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 ht="15" customHeight="1">
      <c r="A46" s="196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 ht="15" customHeight="1">
      <c r="A47" s="196">
        <v>6</v>
      </c>
      <c r="B47" s="235" t="s">
        <v>125</v>
      </c>
      <c r="C47" s="235"/>
      <c r="D47" s="235"/>
      <c r="E47" s="235"/>
      <c r="F47" s="235"/>
      <c r="G47" s="235"/>
      <c r="H47" s="235"/>
      <c r="I47" s="235"/>
      <c r="J47" s="235"/>
      <c r="K47" s="235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 ht="15" customHeight="1">
      <c r="A48" s="196">
        <v>7</v>
      </c>
      <c r="B48" s="236" t="s">
        <v>126</v>
      </c>
      <c r="C48" s="236"/>
      <c r="D48" s="236"/>
      <c r="E48" s="236"/>
      <c r="F48" s="236"/>
      <c r="G48" s="236"/>
      <c r="H48" s="236"/>
      <c r="I48" s="236"/>
      <c r="J48" s="236"/>
      <c r="K48" s="236"/>
      <c r="L48" s="184"/>
      <c r="M48" s="198"/>
      <c r="N48" s="198"/>
      <c r="O48" s="198"/>
      <c r="P48" s="198"/>
      <c r="Q48" s="198"/>
      <c r="R48" s="198"/>
      <c r="S48" s="198"/>
      <c r="T48" s="198"/>
      <c r="U48" s="198"/>
      <c r="V48" s="198"/>
    </row>
    <row r="49" spans="1:22" ht="15" customHeight="1">
      <c r="A49" s="196">
        <v>8</v>
      </c>
      <c r="B49" s="237" t="s">
        <v>127</v>
      </c>
      <c r="C49" s="237"/>
      <c r="D49" s="237"/>
      <c r="E49" s="237"/>
      <c r="F49" s="237"/>
      <c r="G49" s="237"/>
      <c r="H49" s="237"/>
      <c r="I49" s="237"/>
      <c r="J49" s="237"/>
      <c r="K49" s="237"/>
      <c r="L49" s="184"/>
      <c r="M49" s="198"/>
      <c r="N49" s="198"/>
      <c r="O49" s="198"/>
      <c r="P49" s="198"/>
      <c r="Q49" s="198"/>
      <c r="R49" s="198"/>
      <c r="S49" s="198"/>
      <c r="T49" s="198"/>
      <c r="U49" s="198"/>
      <c r="V49" s="198"/>
    </row>
    <row r="50" spans="1:22" ht="15" customHeight="1"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81"/>
      <c r="M50" s="198"/>
      <c r="N50" s="198"/>
      <c r="O50" s="198"/>
      <c r="P50" s="198"/>
      <c r="Q50" s="198"/>
      <c r="R50" s="198"/>
      <c r="S50" s="198"/>
      <c r="T50" s="198"/>
      <c r="U50" s="198"/>
      <c r="V50" s="198"/>
    </row>
    <row r="51" spans="1:22" ht="15" customHeight="1"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81"/>
      <c r="M51" s="198"/>
      <c r="N51" s="198"/>
      <c r="O51" s="198"/>
      <c r="P51" s="198"/>
      <c r="Q51" s="198"/>
      <c r="R51" s="198"/>
      <c r="S51" s="198"/>
      <c r="T51" s="198"/>
      <c r="U51" s="198"/>
      <c r="V51" s="198"/>
    </row>
    <row r="52" spans="1:22" ht="15" customHeight="1"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81"/>
      <c r="M52" s="198"/>
      <c r="N52" s="198"/>
      <c r="O52" s="198"/>
      <c r="P52" s="198"/>
      <c r="Q52" s="198"/>
      <c r="R52" s="198"/>
      <c r="S52" s="198"/>
      <c r="T52" s="198"/>
      <c r="U52" s="198"/>
      <c r="V52" s="198"/>
    </row>
    <row r="53" spans="1:22"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81"/>
      <c r="M53" s="198"/>
      <c r="N53" s="198"/>
      <c r="O53" s="198"/>
      <c r="P53" s="198"/>
      <c r="Q53" s="198"/>
      <c r="R53" s="198"/>
      <c r="S53" s="198"/>
      <c r="T53" s="198"/>
      <c r="U53" s="198"/>
      <c r="V53" s="198"/>
    </row>
    <row r="54" spans="1:22"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sheetProtection algorithmName="SHA-512" hashValue="xf6nW5bujRmxOHgSD/E/PaC3Aa5at4Q/Xo5zyS2OvpdYEKNsrKMtGgz4ncO1aaPlAftNqxMoXMqlzLVUYfYbBA==" saltValue="sCJCGG3ED4WEtBZWnEwa/Q==" spinCount="100000" sheet="1" objects="1" scenarios="1"/>
  <mergeCells count="18">
    <mergeCell ref="B50:K51"/>
    <mergeCell ref="B52:K53"/>
    <mergeCell ref="B42:K43"/>
    <mergeCell ref="B44:K44"/>
    <mergeCell ref="B45:K46"/>
    <mergeCell ref="B47:K47"/>
    <mergeCell ref="B48:K48"/>
    <mergeCell ref="B49:K49"/>
    <mergeCell ref="M52:V53"/>
    <mergeCell ref="M43:V44"/>
    <mergeCell ref="A5:K9"/>
    <mergeCell ref="B29:K34"/>
    <mergeCell ref="B37:K40"/>
    <mergeCell ref="M48:V49"/>
    <mergeCell ref="M50:V51"/>
    <mergeCell ref="M37:V40"/>
    <mergeCell ref="M41:V42"/>
    <mergeCell ref="B41:K4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I45" sqref="I45"/>
    </sheetView>
  </sheetViews>
  <sheetFormatPr defaultRowHeight="15.75" zeroHeight="1"/>
  <cols>
    <col min="1" max="1" width="5" style="97" customWidth="1"/>
    <col min="2" max="2" width="35.85546875" style="97" customWidth="1"/>
    <col min="3" max="3" width="14.85546875" style="97" customWidth="1"/>
    <col min="4" max="4" width="9.140625" style="98" customWidth="1"/>
    <col min="5" max="5" width="19" style="97" customWidth="1"/>
    <col min="6" max="11" width="14.140625" style="97" customWidth="1"/>
    <col min="12" max="29" width="5.7109375" style="97" hidden="1" customWidth="1"/>
    <col min="30" max="30" width="18.710937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115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116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117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7">
        <v>43010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/>
      <c r="I5" s="104"/>
      <c r="J5" s="104"/>
      <c r="K5" s="104" t="s">
        <v>70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119</v>
      </c>
      <c r="E6" s="104"/>
      <c r="F6" s="104"/>
      <c r="G6" s="104"/>
      <c r="H6" s="104"/>
      <c r="I6" s="104"/>
      <c r="J6" s="104"/>
      <c r="K6" s="179" t="s">
        <v>71</v>
      </c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197" t="s">
        <v>135</v>
      </c>
      <c r="B7" s="108"/>
      <c r="C7" s="107" t="s">
        <v>112</v>
      </c>
      <c r="D7" s="145" t="s">
        <v>118</v>
      </c>
      <c r="E7" s="104"/>
      <c r="F7" s="104"/>
      <c r="G7" s="104"/>
      <c r="H7" s="104"/>
      <c r="I7" s="104"/>
      <c r="J7" s="104"/>
      <c r="K7" s="179" t="s">
        <v>69</v>
      </c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33.75" customHeight="1">
      <c r="A9" s="200" t="s">
        <v>6</v>
      </c>
      <c r="B9" s="200" t="s">
        <v>7</v>
      </c>
      <c r="C9" s="201" t="s">
        <v>8</v>
      </c>
      <c r="D9" s="202" t="s">
        <v>9</v>
      </c>
      <c r="E9" s="238" t="s">
        <v>142</v>
      </c>
      <c r="F9" s="240" t="s">
        <v>128</v>
      </c>
      <c r="G9" s="240"/>
      <c r="H9" s="240"/>
      <c r="I9" s="240"/>
      <c r="J9" s="240"/>
      <c r="K9" s="240"/>
      <c r="L9" s="195"/>
      <c r="M9" s="195"/>
      <c r="N9" s="195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05" t="s">
        <v>10</v>
      </c>
    </row>
    <row r="10" spans="1:35" s="96" customFormat="1" ht="33.75" customHeight="1">
      <c r="A10" s="200"/>
      <c r="B10" s="200"/>
      <c r="C10" s="201"/>
      <c r="D10" s="203"/>
      <c r="E10" s="238"/>
      <c r="F10" s="240"/>
      <c r="G10" s="240"/>
      <c r="H10" s="240"/>
      <c r="I10" s="240"/>
      <c r="J10" s="240"/>
      <c r="K10" s="240"/>
      <c r="L10" s="195"/>
      <c r="M10" s="195"/>
      <c r="N10" s="195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06"/>
    </row>
    <row r="11" spans="1:35" ht="78.75">
      <c r="A11" s="200"/>
      <c r="B11" s="200"/>
      <c r="C11" s="201"/>
      <c r="D11" s="204"/>
      <c r="E11" s="239" t="s">
        <v>143</v>
      </c>
      <c r="F11" s="239" t="s">
        <v>136</v>
      </c>
      <c r="G11" s="239" t="s">
        <v>137</v>
      </c>
      <c r="H11" s="239" t="s">
        <v>138</v>
      </c>
      <c r="I11" s="239" t="s">
        <v>139</v>
      </c>
      <c r="J11" s="239" t="s">
        <v>140</v>
      </c>
      <c r="K11" s="239" t="s">
        <v>141</v>
      </c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07"/>
    </row>
    <row r="12" spans="1:35" s="96" customFormat="1">
      <c r="A12" s="113">
        <v>1</v>
      </c>
      <c r="B12" s="114" t="s">
        <v>80</v>
      </c>
      <c r="C12" s="115">
        <v>40307162521</v>
      </c>
      <c r="D12" s="174" t="s">
        <v>12</v>
      </c>
      <c r="E12" s="113">
        <v>5</v>
      </c>
      <c r="F12" s="113">
        <v>4</v>
      </c>
      <c r="G12" s="113">
        <v>5</v>
      </c>
      <c r="H12" s="113">
        <v>4</v>
      </c>
      <c r="I12" s="113">
        <v>4</v>
      </c>
      <c r="J12" s="113">
        <v>4</v>
      </c>
      <c r="K12" s="113">
        <v>5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35" s="96" customFormat="1">
      <c r="A13" s="113">
        <v>2</v>
      </c>
      <c r="B13" s="114" t="s">
        <v>81</v>
      </c>
      <c r="C13" s="115">
        <v>40206162355</v>
      </c>
      <c r="D13" s="113" t="s">
        <v>12</v>
      </c>
      <c r="E13" s="113">
        <v>5</v>
      </c>
      <c r="F13" s="113">
        <v>5</v>
      </c>
      <c r="G13" s="113">
        <v>3</v>
      </c>
      <c r="H13" s="113">
        <v>4</v>
      </c>
      <c r="I13" s="113">
        <v>4</v>
      </c>
      <c r="J13" s="113">
        <v>4</v>
      </c>
      <c r="K13" s="113">
        <v>5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82</v>
      </c>
      <c r="C14" s="115">
        <v>41209022384</v>
      </c>
      <c r="D14" s="113" t="s">
        <v>11</v>
      </c>
      <c r="E14" s="113">
        <v>6</v>
      </c>
      <c r="F14" s="113">
        <v>4</v>
      </c>
      <c r="G14" s="113">
        <v>5</v>
      </c>
      <c r="H14" s="113">
        <v>4</v>
      </c>
      <c r="I14" s="113">
        <v>4</v>
      </c>
      <c r="J14" s="113">
        <v>4</v>
      </c>
      <c r="K14" s="113">
        <v>5</v>
      </c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83</v>
      </c>
      <c r="C15" s="115">
        <v>40709072361</v>
      </c>
      <c r="D15" s="113" t="s">
        <v>12</v>
      </c>
      <c r="E15" s="113">
        <v>6</v>
      </c>
      <c r="F15" s="113">
        <v>4</v>
      </c>
      <c r="G15" s="113">
        <v>5</v>
      </c>
      <c r="H15" s="113">
        <v>4</v>
      </c>
      <c r="I15" s="113">
        <v>4</v>
      </c>
      <c r="J15" s="113">
        <v>4</v>
      </c>
      <c r="K15" s="113">
        <v>5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84</v>
      </c>
      <c r="C16" s="115">
        <v>41207162357</v>
      </c>
      <c r="D16" s="113" t="s">
        <v>12</v>
      </c>
      <c r="E16" s="113">
        <v>6</v>
      </c>
      <c r="F16" s="113">
        <v>3</v>
      </c>
      <c r="G16" s="113">
        <v>5</v>
      </c>
      <c r="H16" s="113">
        <v>4</v>
      </c>
      <c r="I16" s="113">
        <v>4</v>
      </c>
      <c r="J16" s="113">
        <v>4</v>
      </c>
      <c r="K16" s="113">
        <v>5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85</v>
      </c>
      <c r="C17" s="115">
        <v>41209166359</v>
      </c>
      <c r="D17" s="113" t="s">
        <v>12</v>
      </c>
      <c r="E17" s="113">
        <v>6</v>
      </c>
      <c r="F17" s="113">
        <v>6</v>
      </c>
      <c r="G17" s="113">
        <v>6</v>
      </c>
      <c r="H17" s="113">
        <v>4</v>
      </c>
      <c r="I17" s="113">
        <v>4</v>
      </c>
      <c r="J17" s="113">
        <v>4</v>
      </c>
      <c r="K17" s="113">
        <v>5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86</v>
      </c>
      <c r="C18" s="115">
        <v>41208018957</v>
      </c>
      <c r="D18" s="113" t="s">
        <v>12</v>
      </c>
      <c r="E18" s="113">
        <v>6</v>
      </c>
      <c r="F18" s="113">
        <v>4</v>
      </c>
      <c r="G18" s="113">
        <v>4</v>
      </c>
      <c r="H18" s="113">
        <v>4</v>
      </c>
      <c r="I18" s="113">
        <v>4</v>
      </c>
      <c r="J18" s="113">
        <v>4</v>
      </c>
      <c r="K18" s="113">
        <v>5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87</v>
      </c>
      <c r="C19" s="115">
        <v>41203018933</v>
      </c>
      <c r="D19" s="113" t="s">
        <v>12</v>
      </c>
      <c r="E19" s="113">
        <v>5</v>
      </c>
      <c r="F19" s="113">
        <v>5</v>
      </c>
      <c r="G19" s="113">
        <v>3</v>
      </c>
      <c r="H19" s="113">
        <v>4</v>
      </c>
      <c r="I19" s="113">
        <v>4</v>
      </c>
      <c r="J19" s="113">
        <v>4</v>
      </c>
      <c r="K19" s="113">
        <v>5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88</v>
      </c>
      <c r="C20" s="115">
        <v>41208162564</v>
      </c>
      <c r="D20" s="113" t="s">
        <v>11</v>
      </c>
      <c r="E20" s="113">
        <v>6</v>
      </c>
      <c r="F20" s="113">
        <v>4</v>
      </c>
      <c r="G20" s="113">
        <v>5</v>
      </c>
      <c r="H20" s="113">
        <v>4</v>
      </c>
      <c r="I20" s="113">
        <v>4</v>
      </c>
      <c r="J20" s="113">
        <v>4</v>
      </c>
      <c r="K20" s="113">
        <v>5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89</v>
      </c>
      <c r="C21" s="115">
        <v>41209169898</v>
      </c>
      <c r="D21" s="113" t="s">
        <v>11</v>
      </c>
      <c r="E21" s="113">
        <v>6</v>
      </c>
      <c r="F21" s="113">
        <v>4</v>
      </c>
      <c r="G21" s="113">
        <v>5</v>
      </c>
      <c r="H21" s="113">
        <v>4</v>
      </c>
      <c r="I21" s="113">
        <v>4</v>
      </c>
      <c r="J21" s="113">
        <v>4</v>
      </c>
      <c r="K21" s="113">
        <v>5</v>
      </c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90</v>
      </c>
      <c r="C22" s="115">
        <v>41216167867</v>
      </c>
      <c r="D22" s="113" t="s">
        <v>12</v>
      </c>
      <c r="E22" s="113">
        <v>6</v>
      </c>
      <c r="F22" s="113">
        <v>3</v>
      </c>
      <c r="G22" s="113">
        <v>5</v>
      </c>
      <c r="H22" s="113">
        <v>4</v>
      </c>
      <c r="I22" s="113">
        <v>4</v>
      </c>
      <c r="J22" s="113">
        <v>4</v>
      </c>
      <c r="K22" s="113">
        <v>5</v>
      </c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91</v>
      </c>
      <c r="C23" s="115">
        <v>41219169638</v>
      </c>
      <c r="D23" s="113" t="s">
        <v>11</v>
      </c>
      <c r="E23" s="113">
        <v>6</v>
      </c>
      <c r="F23" s="113">
        <v>6</v>
      </c>
      <c r="G23" s="113">
        <v>6</v>
      </c>
      <c r="H23" s="113">
        <v>4</v>
      </c>
      <c r="I23" s="113">
        <v>4</v>
      </c>
      <c r="J23" s="113">
        <v>4</v>
      </c>
      <c r="K23" s="113">
        <v>5</v>
      </c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92</v>
      </c>
      <c r="C24" s="115">
        <v>41229162398</v>
      </c>
      <c r="D24" s="113" t="s">
        <v>11</v>
      </c>
      <c r="E24" s="113">
        <v>6</v>
      </c>
      <c r="F24" s="113">
        <v>4</v>
      </c>
      <c r="G24" s="113">
        <v>4</v>
      </c>
      <c r="H24" s="113">
        <v>4</v>
      </c>
      <c r="I24" s="113">
        <v>4</v>
      </c>
      <c r="J24" s="113">
        <v>4</v>
      </c>
      <c r="K24" s="113">
        <v>5</v>
      </c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93</v>
      </c>
      <c r="C25" s="115">
        <v>41203168754</v>
      </c>
      <c r="D25" s="113" t="s">
        <v>11</v>
      </c>
      <c r="E25" s="113">
        <v>5</v>
      </c>
      <c r="F25" s="113">
        <v>5</v>
      </c>
      <c r="G25" s="113">
        <v>3</v>
      </c>
      <c r="H25" s="113">
        <v>4</v>
      </c>
      <c r="I25" s="113">
        <v>4</v>
      </c>
      <c r="J25" s="113">
        <v>4</v>
      </c>
      <c r="K25" s="113">
        <v>5</v>
      </c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94</v>
      </c>
      <c r="C26" s="115">
        <v>41206162335</v>
      </c>
      <c r="D26" s="113" t="s">
        <v>12</v>
      </c>
      <c r="E26" s="113">
        <v>6</v>
      </c>
      <c r="F26" s="113">
        <v>4</v>
      </c>
      <c r="G26" s="113">
        <v>5</v>
      </c>
      <c r="H26" s="113">
        <v>4</v>
      </c>
      <c r="I26" s="113">
        <v>4</v>
      </c>
      <c r="J26" s="113">
        <v>4</v>
      </c>
      <c r="K26" s="113">
        <v>5</v>
      </c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95</v>
      </c>
      <c r="C27" s="115">
        <v>41209166267</v>
      </c>
      <c r="D27" s="113" t="s">
        <v>12</v>
      </c>
      <c r="E27" s="113">
        <v>6</v>
      </c>
      <c r="F27" s="113">
        <v>4</v>
      </c>
      <c r="G27" s="113">
        <v>5</v>
      </c>
      <c r="H27" s="113">
        <v>4</v>
      </c>
      <c r="I27" s="113">
        <v>4</v>
      </c>
      <c r="J27" s="113">
        <v>4</v>
      </c>
      <c r="K27" s="113">
        <v>5</v>
      </c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96</v>
      </c>
      <c r="C28" s="115">
        <v>41211166993</v>
      </c>
      <c r="D28" s="113" t="s">
        <v>12</v>
      </c>
      <c r="E28" s="113">
        <v>6</v>
      </c>
      <c r="F28" s="113">
        <v>3</v>
      </c>
      <c r="G28" s="113">
        <v>5</v>
      </c>
      <c r="H28" s="113">
        <v>4</v>
      </c>
      <c r="I28" s="113">
        <v>4</v>
      </c>
      <c r="J28" s="113">
        <v>4</v>
      </c>
      <c r="K28" s="113">
        <v>5</v>
      </c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97</v>
      </c>
      <c r="C29" s="115">
        <v>41236161248</v>
      </c>
      <c r="D29" s="113" t="s">
        <v>11</v>
      </c>
      <c r="E29" s="113">
        <v>6</v>
      </c>
      <c r="F29" s="113">
        <v>6</v>
      </c>
      <c r="G29" s="113">
        <v>6</v>
      </c>
      <c r="H29" s="113">
        <v>4</v>
      </c>
      <c r="I29" s="113">
        <v>4</v>
      </c>
      <c r="J29" s="113">
        <v>4</v>
      </c>
      <c r="K29" s="113">
        <v>5</v>
      </c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98</v>
      </c>
      <c r="C30" s="115">
        <v>41223161353</v>
      </c>
      <c r="D30" s="113" t="s">
        <v>12</v>
      </c>
      <c r="E30" s="113">
        <v>6</v>
      </c>
      <c r="F30" s="113">
        <v>4</v>
      </c>
      <c r="G30" s="113">
        <v>4</v>
      </c>
      <c r="H30" s="113">
        <v>4</v>
      </c>
      <c r="I30" s="113">
        <v>4</v>
      </c>
      <c r="J30" s="113">
        <v>4</v>
      </c>
      <c r="K30" s="113">
        <v>5</v>
      </c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99</v>
      </c>
      <c r="C31" s="115">
        <v>41225169897</v>
      </c>
      <c r="D31" s="113" t="s">
        <v>12</v>
      </c>
      <c r="E31" s="113">
        <v>5</v>
      </c>
      <c r="F31" s="113">
        <v>5</v>
      </c>
      <c r="G31" s="113">
        <v>3</v>
      </c>
      <c r="H31" s="113">
        <v>4</v>
      </c>
      <c r="I31" s="113">
        <v>4</v>
      </c>
      <c r="J31" s="113">
        <v>4</v>
      </c>
      <c r="K31" s="113">
        <v>5</v>
      </c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100</v>
      </c>
      <c r="C32" s="115">
        <v>41216163696</v>
      </c>
      <c r="D32" s="113" t="s">
        <v>11</v>
      </c>
      <c r="E32" s="113">
        <v>6</v>
      </c>
      <c r="F32" s="113">
        <v>4</v>
      </c>
      <c r="G32" s="113">
        <v>5</v>
      </c>
      <c r="H32" s="113">
        <v>4</v>
      </c>
      <c r="I32" s="113">
        <v>4</v>
      </c>
      <c r="J32" s="113">
        <v>4</v>
      </c>
      <c r="K32" s="113">
        <v>5</v>
      </c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101</v>
      </c>
      <c r="C33" s="115">
        <v>41227163424</v>
      </c>
      <c r="D33" s="113" t="s">
        <v>11</v>
      </c>
      <c r="E33" s="113">
        <v>6</v>
      </c>
      <c r="F33" s="113">
        <v>4</v>
      </c>
      <c r="G33" s="113">
        <v>5</v>
      </c>
      <c r="H33" s="113">
        <v>4</v>
      </c>
      <c r="I33" s="113">
        <v>4</v>
      </c>
      <c r="J33" s="113">
        <v>4</v>
      </c>
      <c r="K33" s="113">
        <v>5</v>
      </c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102</v>
      </c>
      <c r="C34" s="115">
        <v>41228166363</v>
      </c>
      <c r="D34" s="113" t="s">
        <v>12</v>
      </c>
      <c r="E34" s="113">
        <v>6</v>
      </c>
      <c r="F34" s="113">
        <v>3</v>
      </c>
      <c r="G34" s="113">
        <v>5</v>
      </c>
      <c r="H34" s="113">
        <v>4</v>
      </c>
      <c r="I34" s="113">
        <v>4</v>
      </c>
      <c r="J34" s="113">
        <v>4</v>
      </c>
      <c r="K34" s="113">
        <v>5</v>
      </c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103</v>
      </c>
      <c r="C35" s="115">
        <v>41213169763</v>
      </c>
      <c r="D35" s="113" t="s">
        <v>12</v>
      </c>
      <c r="E35" s="113">
        <v>6</v>
      </c>
      <c r="F35" s="113">
        <v>6</v>
      </c>
      <c r="G35" s="113">
        <v>6</v>
      </c>
      <c r="H35" s="113">
        <v>4</v>
      </c>
      <c r="I35" s="113">
        <v>4</v>
      </c>
      <c r="J35" s="113">
        <v>4</v>
      </c>
      <c r="K35" s="113">
        <v>5</v>
      </c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104</v>
      </c>
      <c r="C36" s="115">
        <v>41223084543</v>
      </c>
      <c r="D36" s="113" t="s">
        <v>12</v>
      </c>
      <c r="E36" s="113">
        <v>6</v>
      </c>
      <c r="F36" s="113">
        <v>4</v>
      </c>
      <c r="G36" s="113">
        <v>4</v>
      </c>
      <c r="H36" s="113">
        <v>4</v>
      </c>
      <c r="I36" s="113">
        <v>4</v>
      </c>
      <c r="J36" s="113">
        <v>4</v>
      </c>
      <c r="K36" s="113">
        <v>5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105</v>
      </c>
      <c r="C37" s="115">
        <v>41213162346</v>
      </c>
      <c r="D37" s="113" t="s">
        <v>11</v>
      </c>
      <c r="E37" s="113">
        <v>5</v>
      </c>
      <c r="F37" s="113">
        <v>5</v>
      </c>
      <c r="G37" s="113">
        <v>3</v>
      </c>
      <c r="H37" s="113">
        <v>4</v>
      </c>
      <c r="I37" s="113">
        <v>4</v>
      </c>
      <c r="J37" s="113">
        <v>4</v>
      </c>
      <c r="K37" s="113">
        <v>5</v>
      </c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106</v>
      </c>
      <c r="C38" s="115">
        <v>41224162457</v>
      </c>
      <c r="D38" s="113" t="s">
        <v>12</v>
      </c>
      <c r="E38" s="113">
        <v>6</v>
      </c>
      <c r="F38" s="113">
        <v>4</v>
      </c>
      <c r="G38" s="113">
        <v>5</v>
      </c>
      <c r="H38" s="113">
        <v>4</v>
      </c>
      <c r="I38" s="113">
        <v>4</v>
      </c>
      <c r="J38" s="113">
        <v>4</v>
      </c>
      <c r="K38" s="113">
        <v>5</v>
      </c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107</v>
      </c>
      <c r="C39" s="115">
        <v>41213032349</v>
      </c>
      <c r="D39" s="113" t="s">
        <v>12</v>
      </c>
      <c r="E39" s="113">
        <v>6</v>
      </c>
      <c r="F39" s="113">
        <v>4</v>
      </c>
      <c r="G39" s="113">
        <v>5</v>
      </c>
      <c r="H39" s="113">
        <v>4</v>
      </c>
      <c r="I39" s="113">
        <v>4</v>
      </c>
      <c r="J39" s="113">
        <v>4</v>
      </c>
      <c r="K39" s="113">
        <v>5</v>
      </c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108</v>
      </c>
      <c r="C40" s="115">
        <v>41223032398</v>
      </c>
      <c r="D40" s="113" t="s">
        <v>11</v>
      </c>
      <c r="E40" s="113">
        <v>6</v>
      </c>
      <c r="F40" s="113">
        <v>3</v>
      </c>
      <c r="G40" s="113">
        <v>5</v>
      </c>
      <c r="H40" s="113">
        <v>4</v>
      </c>
      <c r="I40" s="113">
        <v>4</v>
      </c>
      <c r="J40" s="113">
        <v>4</v>
      </c>
      <c r="K40" s="113">
        <v>5</v>
      </c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109</v>
      </c>
      <c r="C41" s="115">
        <v>41213125024</v>
      </c>
      <c r="D41" s="113" t="s">
        <v>11</v>
      </c>
      <c r="E41" s="113">
        <v>6</v>
      </c>
      <c r="F41" s="113">
        <v>6</v>
      </c>
      <c r="G41" s="113">
        <v>6</v>
      </c>
      <c r="H41" s="113">
        <v>4</v>
      </c>
      <c r="I41" s="113">
        <v>4</v>
      </c>
      <c r="J41" s="113">
        <v>4</v>
      </c>
      <c r="K41" s="113">
        <v>5</v>
      </c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110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46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 xml:space="preserve">SMK BUKIT EMAS 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JeGQrDLXGfb+oxNkJ+MJ4V0UxHtlXI5EMOi7r5N+DM2vs/Qm6Yupu3AtPPmegaf594hBOereV0zQTxL5D4dIKg==" saltValue="R9qqvfkO/+wL4jPQ3wzSVA==" spinCount="100000" sheet="1" formatRows="0"/>
  <mergeCells count="11">
    <mergeCell ref="F66:S66"/>
    <mergeCell ref="F67:S67"/>
    <mergeCell ref="F68:S68"/>
    <mergeCell ref="F69:S69"/>
    <mergeCell ref="E9:E10"/>
    <mergeCell ref="F9:K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9</xdr:col>
                    <xdr:colOff>466725</xdr:colOff>
                    <xdr:row>5</xdr:row>
                    <xdr:rowOff>19050</xdr:rowOff>
                  </from>
                  <to>
                    <xdr:col>9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9</xdr:col>
                    <xdr:colOff>466725</xdr:colOff>
                    <xdr:row>6</xdr:row>
                    <xdr:rowOff>19050</xdr:rowOff>
                  </from>
                  <to>
                    <xdr:col>9</xdr:col>
                    <xdr:colOff>790575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F22" sqref="F22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29" t="str">
        <f>'REKOD PRESTASI MURID'!$D$1</f>
        <v xml:space="preserve">SMK BUKIT EMAS </v>
      </c>
      <c r="C1" s="229"/>
      <c r="D1" s="229"/>
      <c r="E1" s="229"/>
      <c r="F1" s="229"/>
      <c r="G1" s="52"/>
      <c r="H1" s="51"/>
    </row>
    <row r="2" spans="1:11" s="47" customFormat="1" ht="21" customHeight="1">
      <c r="A2" s="52"/>
      <c r="B2" s="229" t="str">
        <f>'REKOD PRESTASI MURID'!$D$2</f>
        <v>KUALA TERENGGANU</v>
      </c>
      <c r="C2" s="229"/>
      <c r="D2" s="229"/>
      <c r="E2" s="229"/>
      <c r="F2" s="229"/>
      <c r="G2" s="52"/>
      <c r="H2" s="51"/>
    </row>
    <row r="3" spans="1:11" s="47" customFormat="1" ht="21" customHeight="1">
      <c r="A3" s="52"/>
      <c r="B3" s="229" t="str">
        <f>'REKOD PRESTASI MURID'!$D$3</f>
        <v>TERENGGANU</v>
      </c>
      <c r="C3" s="229"/>
      <c r="D3" s="229"/>
      <c r="E3" s="229"/>
      <c r="F3" s="229"/>
      <c r="G3" s="52"/>
      <c r="H3" s="51"/>
    </row>
    <row r="4" spans="1:11" s="47" customFormat="1" ht="21" customHeight="1">
      <c r="A4" s="53"/>
      <c r="B4" s="230">
        <f>'REKOD PRESTASI MURID'!$D$4</f>
        <v>43010</v>
      </c>
      <c r="C4" s="230"/>
      <c r="D4" s="230"/>
      <c r="E4" s="230"/>
      <c r="F4" s="230"/>
      <c r="G4" s="53"/>
      <c r="H4" s="231" t="s">
        <v>14</v>
      </c>
      <c r="I4" s="231"/>
      <c r="J4" s="231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REKA BENTUK TEKNOLOGI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10" t="s">
        <v>15</v>
      </c>
      <c r="C8" s="211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MURID'!K6</f>
        <v>Pentaksiran Pertengahan Tahun</v>
      </c>
    </row>
    <row r="9" spans="1:11">
      <c r="A9" s="7"/>
      <c r="B9" s="213" t="s">
        <v>16</v>
      </c>
      <c r="C9" s="214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MURID'!K7</f>
        <v>Pentaksiran Akhir tahun</v>
      </c>
    </row>
    <row r="10" spans="1:11">
      <c r="A10" s="7"/>
      <c r="B10" s="213" t="s">
        <v>17</v>
      </c>
      <c r="C10" s="214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13" t="s">
        <v>113</v>
      </c>
      <c r="C11" s="214"/>
      <c r="D11" s="63" t="str">
        <f>'REKOD PRESTASI MURID'!D7</f>
        <v>2 IBNU SINA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PN. FATIMAH BT ALIAS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15" t="s">
        <v>19</v>
      </c>
      <c r="C13" s="216"/>
      <c r="D13" s="148">
        <f>B4</f>
        <v>43010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26" t="s">
        <v>20</v>
      </c>
      <c r="C15" s="226"/>
      <c r="D15" s="226"/>
      <c r="E15" s="219" t="str">
        <f>IF(K7=1,"",VLOOKUP($I$6,'REKOD PRESTASI MURID'!$A$12:$AD$65,30))</f>
        <v/>
      </c>
      <c r="F15" s="224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27"/>
      <c r="C16" s="227"/>
      <c r="D16" s="227"/>
      <c r="E16" s="219"/>
      <c r="F16" s="225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99.75" customHeight="1">
      <c r="A17" s="7"/>
      <c r="B17" s="217" t="s">
        <v>21</v>
      </c>
      <c r="C17" s="217"/>
      <c r="D17" s="218"/>
      <c r="E17" s="220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21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22" t="s">
        <v>4</v>
      </c>
      <c r="C19" s="222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87" customHeight="1">
      <c r="A20" s="7"/>
      <c r="B20" s="241" t="str">
        <f>B6</f>
        <v>REKA BENTUK TEKNOLOGI</v>
      </c>
      <c r="C20" s="241"/>
      <c r="D20" s="70" t="str">
        <f>'REKOD PRESTASI MURID'!$E$11</f>
        <v xml:space="preserve">Pengenalpastian Masalah
Analisis Fungsi 
Percanggahan Fizikal </v>
      </c>
      <c r="E20" s="71">
        <f>VLOOKUP($I$6,'REKOD PRESTASI MURID'!$A$12:$AD$65,5)</f>
        <v>5</v>
      </c>
      <c r="F20" s="72" t="str">
        <f>VLOOKUP(E20,'DATA PERNYATAAN TAHAP PGUASAAN '!A4:B9,2)</f>
        <v>Menjustifikasikan cadangan perubahan reka bentuk dalam bentuk jadual.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50.25" customHeight="1">
      <c r="A21" s="7"/>
      <c r="B21" s="241"/>
      <c r="C21" s="241"/>
      <c r="D21" s="70" t="str">
        <f>'REKOD PRESTASI MURID'!$F$11</f>
        <v>Teknologi Pembuatan</v>
      </c>
      <c r="E21" s="71">
        <f>VLOOKUP($I$6,'REKOD PRESTASI MURID'!$A$12:$AD$65,6)</f>
        <v>4</v>
      </c>
      <c r="F21" s="72" t="str">
        <f>VLOOKUP(E21,'DATA PERNYATAAN TAHAP PGUASAAN '!A12:B17,2)</f>
        <v>Menganalisis bahan yang sesuai dan lakaran untuk membuat model 3D.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50.25" customHeight="1">
      <c r="A22" s="7"/>
      <c r="B22" s="241"/>
      <c r="C22" s="241"/>
      <c r="D22" s="70" t="str">
        <f>'REKOD PRESTASI MURID'!$G$11</f>
        <v xml:space="preserve"> Reka Bentuk Mekanikal</v>
      </c>
      <c r="E22" s="71">
        <f>VLOOKUP($I$6,'REKOD PRESTASI MURID'!$A$12:$AD$65,7)</f>
        <v>5</v>
      </c>
      <c r="F22" s="72" t="str">
        <f>VLOOKUP(E22,'DATA PERNYATAAN TAHAP PGUASAAN '!A20:B25,2)</f>
        <v>Memberi justifikasi kepada komponen sistem mekanikal yang dipilih.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50.25" customHeight="1">
      <c r="A23" s="7"/>
      <c r="B23" s="241"/>
      <c r="C23" s="241"/>
      <c r="D23" s="70" t="str">
        <f>'REKOD PRESTASI MURID'!$H$11</f>
        <v xml:space="preserve"> Reka Bentuk Elektrik</v>
      </c>
      <c r="E23" s="71">
        <f>VLOOKUP($I$6,'REKOD PRESTASI MURID'!$A$12:$AD$65,8)</f>
        <v>4</v>
      </c>
      <c r="F23" s="72" t="str">
        <f>VLOOKUP(E23,'DATA PERNYATAAN TAHAP PGUASAAN '!A28:B33,2)</f>
        <v>Menganalisis parameter voltan, arus, rintangan dan kuasa pada satu gajet elektrik.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50.25" customHeight="1">
      <c r="A24" s="7"/>
      <c r="B24" s="241"/>
      <c r="C24" s="241"/>
      <c r="D24" s="70" t="str">
        <f>'REKOD PRESTASI MURID'!$I$11</f>
        <v xml:space="preserve">Reka Bentuk Elektronik </v>
      </c>
      <c r="E24" s="71">
        <f>VLOOKUP($I$6,'REKOD PRESTASI MURID'!$A$12:$AD$65,9)</f>
        <v>4</v>
      </c>
      <c r="F24" s="72" t="str">
        <f>VLOOKUP(E24,'DATA PERNYATAAN TAHAP PGUASAAN '!A36:B41,2)</f>
        <v>Menguji kefungsian litar yang menggunakan mikropengawal (microcontroller).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t="47.25" customHeight="1">
      <c r="A25" s="7"/>
      <c r="B25" s="241"/>
      <c r="C25" s="241"/>
      <c r="D25" s="70" t="str">
        <f>'REKOD PRESTASI MURID'!$J$11</f>
        <v>Reka Bentuk Akuaponik</v>
      </c>
      <c r="E25" s="71">
        <f>VLOOKUP($I$6,'REKOD PRESTASI MURID'!$A$12:$AD$65,10)</f>
        <v>4</v>
      </c>
      <c r="F25" s="72" t="str">
        <f>VLOOKUP(E25,'DATA PERNYATAAN TAHAP PGUASAAN '!A44:B49,2)</f>
        <v>Menganalisis model reka bentuk sistem akuaponik selepas pengujian dibuat.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t="47.25" customHeight="1">
      <c r="A26" s="7"/>
      <c r="B26" s="241"/>
      <c r="C26" s="241"/>
      <c r="D26" s="70" t="str">
        <f>'REKOD PRESTASI MURID'!$K$11</f>
        <v>Reka Bentuk Makanan</v>
      </c>
      <c r="E26" s="71">
        <f>VLOOKUP($I$6,'REKOD PRESTASI MURID'!$A$12:$AD$65,11)</f>
        <v>5</v>
      </c>
      <c r="F26" s="72" t="str">
        <f>VLOOKUP(E26,'DATA PERNYATAAN TAHAP PGUASAAN '!A52:B57,2)</f>
        <v>Menjustifikasikan pemilihan elemen dan prinsip dalam reka bentuk makanan.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28" t="s">
        <v>111</v>
      </c>
      <c r="E47" s="223"/>
      <c r="F47" s="223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28"/>
      <c r="E48" s="212"/>
      <c r="F48" s="212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12"/>
      <c r="F49" s="212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PN. FATIMAH BT ALIAS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 xml:space="preserve">SMK BUKIT EMAS </v>
      </c>
      <c r="F58" s="88" t="str">
        <f>'REKOD PRESTASI MURID'!$B$72</f>
        <v xml:space="preserve">SMK BUKIT EMAS 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3mOBaoZf8nlXqeXXIijD8bXNYuOaTYxex2suOVM4LIlNOl9kTDj7QQ0OFexSVnMWYfhGg2jEwAC7Z1UawQNczA==" saltValue="Q0c6rkB0X2FQicR1qVVCOg==" spinCount="100000" sheet="1" scenarios="1"/>
  <mergeCells count="21">
    <mergeCell ref="B20:C26"/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46" zoomScale="80" zoomScaleNormal="80" zoomScaleSheetLayoutView="100" workbookViewId="0">
      <selection activeCell="G208" sqref="G208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45">
      <c r="A3" s="37" t="s">
        <v>23</v>
      </c>
      <c r="B3" s="38" t="s">
        <v>193</v>
      </c>
    </row>
    <row r="4" spans="1:9" ht="31.5">
      <c r="A4" s="39">
        <v>1</v>
      </c>
      <c r="B4" s="187" t="s">
        <v>146</v>
      </c>
    </row>
    <row r="5" spans="1:9" ht="15.75">
      <c r="A5" s="39">
        <v>2</v>
      </c>
      <c r="B5" s="187" t="s">
        <v>147</v>
      </c>
    </row>
    <row r="6" spans="1:9" ht="31.5">
      <c r="A6" s="39">
        <v>3</v>
      </c>
      <c r="B6" s="187" t="s">
        <v>148</v>
      </c>
    </row>
    <row r="7" spans="1:9" ht="22.5" customHeight="1">
      <c r="A7" s="39">
        <v>4</v>
      </c>
      <c r="B7" s="187" t="s">
        <v>149</v>
      </c>
    </row>
    <row r="8" spans="1:9" ht="22.5" customHeight="1">
      <c r="A8" s="39">
        <v>5</v>
      </c>
      <c r="B8" s="187" t="s">
        <v>150</v>
      </c>
    </row>
    <row r="9" spans="1:9" ht="15.75">
      <c r="A9" s="39">
        <v>6</v>
      </c>
      <c r="B9" s="187" t="s">
        <v>151</v>
      </c>
    </row>
    <row r="10" spans="1:9">
      <c r="A10" s="35"/>
      <c r="B10" s="36"/>
    </row>
    <row r="11" spans="1:9" ht="30">
      <c r="A11" s="41" t="s">
        <v>23</v>
      </c>
      <c r="B11" s="38" t="s">
        <v>136</v>
      </c>
    </row>
    <row r="12" spans="1:9" ht="15.75">
      <c r="A12" s="39">
        <v>1</v>
      </c>
      <c r="B12" s="187" t="s">
        <v>152</v>
      </c>
    </row>
    <row r="13" spans="1:9" ht="15.75">
      <c r="A13" s="39">
        <v>2</v>
      </c>
      <c r="B13" s="187" t="s">
        <v>153</v>
      </c>
    </row>
    <row r="14" spans="1:9" ht="31.5">
      <c r="A14" s="39">
        <v>3</v>
      </c>
      <c r="B14" s="187" t="s">
        <v>154</v>
      </c>
    </row>
    <row r="15" spans="1:9" ht="15.75">
      <c r="A15" s="39">
        <v>4</v>
      </c>
      <c r="B15" s="187" t="s">
        <v>155</v>
      </c>
      <c r="I15" s="42"/>
    </row>
    <row r="16" spans="1:9" ht="18" customHeight="1">
      <c r="A16" s="39">
        <v>5</v>
      </c>
      <c r="B16" s="187" t="s">
        <v>156</v>
      </c>
    </row>
    <row r="17" spans="1:2" ht="31.5">
      <c r="A17" s="39">
        <v>6</v>
      </c>
      <c r="B17" s="187" t="s">
        <v>157</v>
      </c>
    </row>
    <row r="18" spans="1:2">
      <c r="A18" s="35"/>
      <c r="B18" s="36"/>
    </row>
    <row r="19" spans="1:2" ht="30">
      <c r="A19" s="41" t="s">
        <v>23</v>
      </c>
      <c r="B19" s="38" t="s">
        <v>158</v>
      </c>
    </row>
    <row r="20" spans="1:2" ht="15.75">
      <c r="A20" s="39">
        <v>1</v>
      </c>
      <c r="B20" s="187" t="s">
        <v>159</v>
      </c>
    </row>
    <row r="21" spans="1:2" ht="20.25" customHeight="1">
      <c r="A21" s="39">
        <v>2</v>
      </c>
      <c r="B21" s="187" t="s">
        <v>160</v>
      </c>
    </row>
    <row r="22" spans="1:2" ht="20.25" customHeight="1">
      <c r="A22" s="39">
        <v>3</v>
      </c>
      <c r="B22" s="187" t="s">
        <v>161</v>
      </c>
    </row>
    <row r="23" spans="1:2" ht="15.75">
      <c r="A23" s="39">
        <v>4</v>
      </c>
      <c r="B23" s="187" t="s">
        <v>162</v>
      </c>
    </row>
    <row r="24" spans="1:2" ht="15.75">
      <c r="A24" s="39">
        <v>5</v>
      </c>
      <c r="B24" s="187" t="s">
        <v>163</v>
      </c>
    </row>
    <row r="25" spans="1:2" ht="31.5">
      <c r="A25" s="39">
        <v>6</v>
      </c>
      <c r="B25" s="187" t="s">
        <v>164</v>
      </c>
    </row>
    <row r="26" spans="1:2"/>
    <row r="27" spans="1:2" ht="30">
      <c r="A27" s="41" t="s">
        <v>23</v>
      </c>
      <c r="B27" s="38" t="s">
        <v>165</v>
      </c>
    </row>
    <row r="28" spans="1:2" ht="15.75">
      <c r="A28" s="39">
        <v>1</v>
      </c>
      <c r="B28" s="187" t="s">
        <v>166</v>
      </c>
    </row>
    <row r="29" spans="1:2" ht="15.75">
      <c r="A29" s="39">
        <v>2</v>
      </c>
      <c r="B29" s="187" t="s">
        <v>167</v>
      </c>
    </row>
    <row r="30" spans="1:2" ht="31.5">
      <c r="A30" s="39">
        <v>3</v>
      </c>
      <c r="B30" s="187" t="s">
        <v>168</v>
      </c>
    </row>
    <row r="31" spans="1:2" ht="15.75">
      <c r="A31" s="39">
        <v>4</v>
      </c>
      <c r="B31" s="187" t="s">
        <v>169</v>
      </c>
    </row>
    <row r="32" spans="1:2" ht="31.5">
      <c r="A32" s="39">
        <v>5</v>
      </c>
      <c r="B32" s="187" t="s">
        <v>170</v>
      </c>
    </row>
    <row r="33" spans="1:2" ht="15.75">
      <c r="A33" s="39">
        <v>6</v>
      </c>
      <c r="B33" s="187" t="s">
        <v>171</v>
      </c>
    </row>
    <row r="34" spans="1:2"/>
    <row r="35" spans="1:2" ht="30">
      <c r="A35" s="41" t="s">
        <v>23</v>
      </c>
      <c r="B35" s="38" t="s">
        <v>172</v>
      </c>
    </row>
    <row r="36" spans="1:2" ht="15.75">
      <c r="A36" s="39">
        <v>1</v>
      </c>
      <c r="B36" s="187" t="s">
        <v>173</v>
      </c>
    </row>
    <row r="37" spans="1:2" ht="15.75">
      <c r="A37" s="39">
        <v>2</v>
      </c>
      <c r="B37" s="187" t="s">
        <v>174</v>
      </c>
    </row>
    <row r="38" spans="1:2" ht="15.75">
      <c r="A38" s="39">
        <v>3</v>
      </c>
      <c r="B38" s="187" t="s">
        <v>175</v>
      </c>
    </row>
    <row r="39" spans="1:2" ht="15.75">
      <c r="A39" s="39">
        <v>4</v>
      </c>
      <c r="B39" s="187" t="s">
        <v>176</v>
      </c>
    </row>
    <row r="40" spans="1:2" ht="15.75">
      <c r="A40" s="39">
        <v>5</v>
      </c>
      <c r="B40" s="187" t="s">
        <v>177</v>
      </c>
    </row>
    <row r="41" spans="1:2" ht="15.75">
      <c r="A41" s="39">
        <v>6</v>
      </c>
      <c r="B41" s="187" t="s">
        <v>178</v>
      </c>
    </row>
    <row r="42" spans="1:2"/>
    <row r="43" spans="1:2" ht="30">
      <c r="A43" s="41" t="s">
        <v>23</v>
      </c>
      <c r="B43" s="38" t="s">
        <v>179</v>
      </c>
    </row>
    <row r="44" spans="1:2" ht="15.75">
      <c r="A44" s="39">
        <v>1</v>
      </c>
      <c r="B44" s="187" t="s">
        <v>180</v>
      </c>
    </row>
    <row r="45" spans="1:2" ht="15.75">
      <c r="A45" s="39">
        <v>2</v>
      </c>
      <c r="B45" s="187" t="s">
        <v>181</v>
      </c>
    </row>
    <row r="46" spans="1:2" ht="15.75">
      <c r="A46" s="39">
        <v>3</v>
      </c>
      <c r="B46" s="187" t="s">
        <v>182</v>
      </c>
    </row>
    <row r="47" spans="1:2" ht="15.75">
      <c r="A47" s="39">
        <v>4</v>
      </c>
      <c r="B47" s="187" t="s">
        <v>183</v>
      </c>
    </row>
    <row r="48" spans="1:2" ht="15.75">
      <c r="A48" s="39">
        <v>5</v>
      </c>
      <c r="B48" s="187" t="s">
        <v>184</v>
      </c>
    </row>
    <row r="49" spans="1:2" ht="15.75">
      <c r="A49" s="194">
        <v>6</v>
      </c>
      <c r="B49" s="187" t="s">
        <v>185</v>
      </c>
    </row>
    <row r="50" spans="1:2">
      <c r="B50" s="191"/>
    </row>
    <row r="51" spans="1:2" ht="30">
      <c r="A51" s="192" t="s">
        <v>23</v>
      </c>
      <c r="B51" s="193" t="s">
        <v>186</v>
      </c>
    </row>
    <row r="52" spans="1:2" ht="15.75">
      <c r="A52" s="39">
        <v>1</v>
      </c>
      <c r="B52" s="187" t="s">
        <v>187</v>
      </c>
    </row>
    <row r="53" spans="1:2" ht="15.75">
      <c r="A53" s="39">
        <v>2</v>
      </c>
      <c r="B53" s="187" t="s">
        <v>188</v>
      </c>
    </row>
    <row r="54" spans="1:2" ht="15.75">
      <c r="A54" s="39">
        <v>3</v>
      </c>
      <c r="B54" s="187" t="s">
        <v>189</v>
      </c>
    </row>
    <row r="55" spans="1:2" ht="15.75">
      <c r="A55" s="39">
        <v>4</v>
      </c>
      <c r="B55" s="187" t="s">
        <v>190</v>
      </c>
    </row>
    <row r="56" spans="1:2" ht="15.75">
      <c r="A56" s="39">
        <v>5</v>
      </c>
      <c r="B56" s="187" t="s">
        <v>191</v>
      </c>
    </row>
    <row r="57" spans="1:2" ht="15.75">
      <c r="A57" s="39">
        <v>6</v>
      </c>
      <c r="B57" s="187" t="s">
        <v>192</v>
      </c>
    </row>
    <row r="58" spans="1:2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23</v>
      </c>
      <c r="B203" s="178" t="s">
        <v>45</v>
      </c>
    </row>
    <row r="204" spans="1:2" ht="15.75">
      <c r="A204" s="39">
        <v>1</v>
      </c>
      <c r="B204" s="189" t="s">
        <v>129</v>
      </c>
    </row>
    <row r="205" spans="1:2" ht="15.75">
      <c r="A205" s="39">
        <v>2</v>
      </c>
      <c r="B205" s="189" t="s">
        <v>130</v>
      </c>
    </row>
    <row r="206" spans="1:2" ht="15.75">
      <c r="A206" s="39">
        <v>3</v>
      </c>
      <c r="B206" s="189" t="s">
        <v>131</v>
      </c>
    </row>
    <row r="207" spans="1:2" ht="15.75">
      <c r="A207" s="39">
        <v>4</v>
      </c>
      <c r="B207" s="189" t="s">
        <v>132</v>
      </c>
    </row>
    <row r="208" spans="1:2" ht="31.5">
      <c r="A208" s="39">
        <v>5</v>
      </c>
      <c r="B208" s="189" t="s">
        <v>133</v>
      </c>
    </row>
    <row r="209" spans="1:2" ht="15.75">
      <c r="A209" s="39">
        <v>6</v>
      </c>
      <c r="B209" s="189" t="s">
        <v>134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bOR7HphNrP+G0z6Susbd+aYdJeKblgDAbMJ/B/mP1tPWQHdIfMxIBWU14ds3L7bJsEp5+Pvxp5wKdacF28tDYA==" saltValue="PETvk5cquLR01TF34w1rxg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T21" sqref="T21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2" t="str">
        <f>'REKOD PRESTASI MURID'!A7</f>
        <v>REKA BENTUK TEKNOLOGI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23" ht="15.9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23" ht="15.95" customHeight="1">
      <c r="A3" s="175"/>
      <c r="B3" s="175"/>
      <c r="C3" s="175"/>
      <c r="D3" s="175"/>
      <c r="E3" s="175"/>
      <c r="F3" s="175"/>
      <c r="G3" s="177" t="s">
        <v>75</v>
      </c>
      <c r="H3" s="176" t="str">
        <f>'REKOD PRESTASI MURID'!D1</f>
        <v xml:space="preserve">SMK BUKIT EMAS </v>
      </c>
      <c r="I3" s="176"/>
      <c r="J3" s="175"/>
      <c r="K3" s="175"/>
      <c r="L3" s="177" t="s">
        <v>76</v>
      </c>
      <c r="M3" s="176" t="str">
        <f>'REKOD PRESTASI MURID'!D6</f>
        <v>PN. FATIMAH BT ALIAS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114</v>
      </c>
      <c r="H4" s="176" t="str">
        <f>'REKOD PRESTASI MURID'!D7</f>
        <v>2 IBNU SINA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 xml:space="preserve">Pengenalpastian Masalah
Analisis Fungsi 
Percanggahan Fizikal </v>
      </c>
      <c r="C6" s="6"/>
      <c r="D6" s="6"/>
      <c r="E6" s="6"/>
      <c r="F6" s="6"/>
      <c r="G6" s="6"/>
      <c r="H6" s="7"/>
      <c r="I6" s="4"/>
      <c r="J6" s="5" t="str">
        <f>'REKOD PRESTASI MURID'!F11</f>
        <v>Teknologi Pembuatan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72</v>
      </c>
      <c r="G7" s="10" t="s">
        <v>73</v>
      </c>
      <c r="H7" s="10" t="s">
        <v>74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72</v>
      </c>
      <c r="O7" s="10" t="s">
        <v>73</v>
      </c>
      <c r="P7" s="10" t="s">
        <v>74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 xml:space="preserve"> Reka Bentuk Mekanikal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 xml:space="preserve"> Reka Bentuk Elektrik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72</v>
      </c>
      <c r="G25" s="10" t="s">
        <v>73</v>
      </c>
      <c r="H25" s="10" t="s">
        <v>74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72</v>
      </c>
      <c r="O25" s="10" t="s">
        <v>73</v>
      </c>
      <c r="P25" s="10" t="s">
        <v>74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0</v>
      </c>
      <c r="O26" s="11">
        <f>COUNTIF('REKOD PRESTASI MURID'!$AD$12:$AD$65,5)</f>
        <v>30</v>
      </c>
      <c r="P26" s="11">
        <f>COUNTIF('REKOD PRESTASI MURID'!$AD$12:$AD$65,6)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>
      <c r="A41" s="8"/>
      <c r="B41" s="5" t="str">
        <f>'REKOD PRESTASI MURID'!I11</f>
        <v xml:space="preserve">Reka Bentuk Elektronik </v>
      </c>
      <c r="C41" s="6"/>
      <c r="D41" s="6"/>
      <c r="E41" s="6"/>
      <c r="F41" s="6"/>
      <c r="G41" s="6"/>
      <c r="H41" s="7"/>
      <c r="I41" s="4"/>
      <c r="J41" s="5" t="str">
        <f>'REKOD PRESTASI MURID'!J11</f>
        <v>Reka Bentuk Akuaponik</v>
      </c>
      <c r="K41" s="6"/>
      <c r="L41" s="6"/>
      <c r="M41" s="6"/>
      <c r="N41" s="6"/>
      <c r="O41" s="6"/>
      <c r="P41" s="7"/>
      <c r="Q41" s="8"/>
    </row>
    <row r="42" spans="1:17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72</v>
      </c>
      <c r="G42" s="10" t="s">
        <v>73</v>
      </c>
      <c r="H42" s="10" t="s">
        <v>74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72</v>
      </c>
      <c r="O42" s="10" t="s">
        <v>73</v>
      </c>
      <c r="P42" s="10" t="s">
        <v>74</v>
      </c>
      <c r="Q42" s="8"/>
    </row>
    <row r="43" spans="1:17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30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MURID'!$H$12:$H$65,4)</f>
        <v>30</v>
      </c>
      <c r="O43" s="11">
        <f>COUNTIF('REKOD PRESTASI MURID'!$H$12:$H$65,5)</f>
        <v>0</v>
      </c>
      <c r="P43" s="11">
        <f>COUNTIF('REKOD PRESTASI MURID'!$H$12:$H$65,6)</f>
        <v>0</v>
      </c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>
      <c r="A56" s="8"/>
      <c r="B56" s="12"/>
      <c r="C56" s="13"/>
      <c r="D56" s="14"/>
      <c r="E56" s="14"/>
      <c r="F56" s="15" t="s">
        <v>35</v>
      </c>
      <c r="G56" s="16">
        <f>SUM(C43:H43)</f>
        <v>30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 t="str">
        <f>'REKOD PRESTASI MURID'!K11</f>
        <v>Reka Bentuk Makanan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30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30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nFwklk7uWEXvv7UAOz1hr47LJkjPllp15L/OoTe5vteZzCqcKwmDvw3GUAZF/kAzzdMByvYVSCiBG6hz3xghRA==" saltValue="vqi8RM9xNyHpN1fmpjknug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2018-01-12T02:10:27Z</cp:lastPrinted>
  <dcterms:created xsi:type="dcterms:W3CDTF">2016-04-25T12:26:07Z</dcterms:created>
  <dcterms:modified xsi:type="dcterms:W3CDTF">2018-02-07T04:23:38Z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