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06/relationships/ui/userCustomization" Target="userCustomization/customUI.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E:\Pelaporan Tahun 6\"/>
    </mc:Choice>
  </mc:AlternateContent>
  <bookViews>
    <workbookView xWindow="-15" yWindow="105" windowWidth="10920" windowHeight="10035" tabRatio="782"/>
  </bookViews>
  <sheets>
    <sheet name="REKOD PRESTASI MURID" sheetId="21" r:id="rId1"/>
    <sheet name="LAPORAN MURID (INDIVIDU)" sheetId="22" r:id="rId2"/>
    <sheet name="GRAF PELAPORAN" sheetId="23" r:id="rId3"/>
    <sheet name="DATA PERNYATAAN PJ" sheetId="24" state="hidden" r:id="rId4"/>
  </sheets>
  <definedNames>
    <definedName name="_xlnm.Print_Area" localSheetId="1">'LAPORAN MURID (INDIVIDU)'!$A$1:$G$51</definedName>
    <definedName name="_xlnm.Print_Area" localSheetId="0">'REKOD PRESTASI MURID'!$A$1:$AA$83</definedName>
    <definedName name="_xlnm.Print_Titles" localSheetId="0">'REKOD PRESTASI MURID'!$11:$11</definedName>
  </definedNames>
  <calcPr calcId="162913"/>
</workbook>
</file>

<file path=xl/calcChain.xml><?xml version="1.0" encoding="utf-8"?>
<calcChain xmlns="http://schemas.openxmlformats.org/spreadsheetml/2006/main">
  <c r="C101" i="23" l="1"/>
  <c r="D101" i="23"/>
  <c r="E101" i="23"/>
  <c r="F101" i="23"/>
  <c r="G101" i="23"/>
  <c r="H101" i="23"/>
  <c r="K101" i="23"/>
  <c r="L101" i="23"/>
  <c r="M101" i="23"/>
  <c r="N101" i="23"/>
  <c r="O101" i="23"/>
  <c r="P101" i="23"/>
  <c r="C119" i="23"/>
  <c r="D119" i="23"/>
  <c r="E119" i="23"/>
  <c r="F119" i="23"/>
  <c r="G119" i="23"/>
  <c r="H119" i="23"/>
  <c r="K119" i="23"/>
  <c r="L119" i="23"/>
  <c r="M119" i="23"/>
  <c r="N119" i="23"/>
  <c r="O119" i="23"/>
  <c r="P119" i="23"/>
  <c r="C137" i="23"/>
  <c r="D137" i="23"/>
  <c r="E137" i="23"/>
  <c r="F137" i="23"/>
  <c r="G137" i="23"/>
  <c r="H137" i="23"/>
  <c r="K137" i="23"/>
  <c r="L137" i="23"/>
  <c r="M137" i="23"/>
  <c r="N137" i="23"/>
  <c r="O137" i="23"/>
  <c r="P137" i="23"/>
  <c r="C155" i="23"/>
  <c r="D155" i="23"/>
  <c r="E155" i="23"/>
  <c r="F155" i="23"/>
  <c r="G155" i="23"/>
  <c r="H155" i="23"/>
  <c r="K155" i="23"/>
  <c r="L155" i="23"/>
  <c r="M155" i="23"/>
  <c r="N155" i="23"/>
  <c r="O155" i="23"/>
  <c r="P155" i="23"/>
  <c r="P83" i="23"/>
  <c r="O83" i="23"/>
  <c r="N83" i="23"/>
  <c r="M83" i="23"/>
  <c r="L83" i="23"/>
  <c r="K83" i="23"/>
  <c r="O168" i="23" l="1"/>
  <c r="G168" i="23"/>
  <c r="O150" i="23"/>
  <c r="G150" i="23"/>
  <c r="O132" i="23"/>
  <c r="G132" i="23"/>
  <c r="O114" i="23"/>
  <c r="G114" i="23"/>
  <c r="O96" i="23"/>
  <c r="I40" i="22"/>
  <c r="J40" i="22" s="1"/>
  <c r="I34" i="22"/>
  <c r="J34" i="22" s="1"/>
  <c r="I35" i="22"/>
  <c r="J35" i="22" s="1"/>
  <c r="I36" i="22"/>
  <c r="J36" i="22" s="1"/>
  <c r="I37" i="22"/>
  <c r="J37" i="22" s="1"/>
  <c r="I38" i="22"/>
  <c r="J38" i="22" s="1"/>
  <c r="I39" i="22"/>
  <c r="J39" i="22"/>
  <c r="E32" i="22" l="1"/>
  <c r="E31" i="22"/>
  <c r="F31" i="22" s="1"/>
  <c r="E30" i="22"/>
  <c r="F30" i="22" s="1"/>
  <c r="E29" i="22"/>
  <c r="F29" i="22" s="1"/>
  <c r="E26" i="22" l="1"/>
  <c r="F26" i="22" s="1"/>
  <c r="A1" i="23" l="1"/>
  <c r="H83" i="23" l="1"/>
  <c r="G83" i="23"/>
  <c r="F83" i="23"/>
  <c r="E83" i="23"/>
  <c r="D83" i="23"/>
  <c r="C83" i="23"/>
  <c r="P65" i="23"/>
  <c r="O65" i="23"/>
  <c r="N65" i="23"/>
  <c r="M65" i="23"/>
  <c r="L65" i="23"/>
  <c r="K65" i="23"/>
  <c r="H65" i="23"/>
  <c r="G65" i="23"/>
  <c r="F65" i="23"/>
  <c r="E65" i="23"/>
  <c r="D65" i="23"/>
  <c r="C65" i="23"/>
  <c r="F32" i="22"/>
  <c r="E28" i="22"/>
  <c r="F28" i="22" s="1"/>
  <c r="E27" i="22"/>
  <c r="F27" i="22" s="1"/>
  <c r="E16" i="22" l="1"/>
  <c r="E19" i="22" s="1"/>
  <c r="B6" i="22" l="1"/>
  <c r="B17" i="22" l="1"/>
  <c r="B4" i="22"/>
  <c r="D9" i="22" l="1"/>
  <c r="D13" i="21"/>
  <c r="D14" i="21"/>
  <c r="D15" i="21"/>
  <c r="D16" i="21"/>
  <c r="D17" i="21"/>
  <c r="D18" i="21"/>
  <c r="D19" i="21"/>
  <c r="D20" i="21"/>
  <c r="D21" i="21"/>
  <c r="D22" i="21"/>
  <c r="D23" i="21"/>
  <c r="D24" i="21"/>
  <c r="D25" i="21"/>
  <c r="D26" i="21"/>
  <c r="D27" i="21"/>
  <c r="D28" i="21"/>
  <c r="D29" i="21"/>
  <c r="D30" i="21"/>
  <c r="D31" i="21"/>
  <c r="D32" i="21"/>
  <c r="D33" i="21"/>
  <c r="D34" i="21"/>
  <c r="D35" i="21"/>
  <c r="D36" i="21"/>
  <c r="D37" i="21"/>
  <c r="D38" i="21"/>
  <c r="D39" i="21"/>
  <c r="D40" i="21"/>
  <c r="D41" i="21"/>
  <c r="D42" i="21"/>
  <c r="D43" i="21"/>
  <c r="D44" i="21"/>
  <c r="D45" i="21"/>
  <c r="D46" i="21"/>
  <c r="D47" i="21"/>
  <c r="D48" i="21"/>
  <c r="D49" i="21"/>
  <c r="D50" i="21"/>
  <c r="D51" i="21"/>
  <c r="D52" i="21"/>
  <c r="D53" i="21"/>
  <c r="D54" i="21"/>
  <c r="D55" i="21"/>
  <c r="D56" i="21"/>
  <c r="D57" i="21"/>
  <c r="D58" i="21"/>
  <c r="D59" i="21"/>
  <c r="D60" i="21"/>
  <c r="D61" i="21"/>
  <c r="D62" i="21"/>
  <c r="D63" i="21"/>
  <c r="D64" i="21"/>
  <c r="D65" i="21"/>
  <c r="D66" i="21"/>
  <c r="D67" i="21"/>
  <c r="D68" i="21"/>
  <c r="D69" i="21"/>
  <c r="D70" i="21"/>
  <c r="D71" i="21"/>
  <c r="D12" i="21"/>
  <c r="B47" i="22" l="1"/>
  <c r="P47" i="23" l="1"/>
  <c r="O47" i="23"/>
  <c r="N47" i="23"/>
  <c r="M47" i="23"/>
  <c r="L47" i="23"/>
  <c r="K47" i="23"/>
  <c r="H47" i="23"/>
  <c r="G47" i="23"/>
  <c r="F47" i="23"/>
  <c r="E47" i="23"/>
  <c r="D47" i="23"/>
  <c r="C47" i="23"/>
  <c r="P29" i="23"/>
  <c r="O29" i="23"/>
  <c r="N29" i="23"/>
  <c r="M29" i="23"/>
  <c r="L29" i="23"/>
  <c r="K29" i="23"/>
  <c r="H29" i="23"/>
  <c r="G29" i="23"/>
  <c r="F29" i="23"/>
  <c r="E29" i="23"/>
  <c r="D29" i="23"/>
  <c r="C29" i="23"/>
  <c r="P10" i="23"/>
  <c r="O10" i="23"/>
  <c r="N10" i="23"/>
  <c r="M10" i="23"/>
  <c r="L10" i="23"/>
  <c r="K10" i="23"/>
  <c r="H10" i="23"/>
  <c r="G10" i="23"/>
  <c r="F10" i="23"/>
  <c r="E10" i="23"/>
  <c r="D10" i="23"/>
  <c r="C10" i="23"/>
  <c r="O23" i="23" l="1"/>
  <c r="O78" i="23"/>
  <c r="G78" i="23"/>
  <c r="G96" i="23"/>
  <c r="O60" i="23"/>
  <c r="G60" i="23"/>
  <c r="G42" i="23"/>
  <c r="O42" i="23"/>
  <c r="G23" i="23"/>
  <c r="F48" i="22"/>
  <c r="F47" i="22"/>
  <c r="E24" i="22"/>
  <c r="F24" i="22" s="1"/>
  <c r="E23" i="22"/>
  <c r="F23" i="22" s="1"/>
  <c r="I57" i="22"/>
  <c r="J57" i="22" s="1"/>
  <c r="I58" i="22"/>
  <c r="J58" i="22" s="1"/>
  <c r="I59" i="22"/>
  <c r="J59" i="22" s="1"/>
  <c r="I60" i="22"/>
  <c r="J60" i="22" s="1"/>
  <c r="I61" i="22"/>
  <c r="J61" i="22" s="1"/>
  <c r="I62" i="22"/>
  <c r="J62" i="22" s="1"/>
  <c r="I63" i="22"/>
  <c r="J63" i="22" s="1"/>
  <c r="I64" i="22"/>
  <c r="J64" i="22" s="1"/>
  <c r="I65" i="22"/>
  <c r="J65" i="22" s="1"/>
  <c r="I66" i="22"/>
  <c r="B78" i="21"/>
  <c r="J66" i="22" l="1"/>
  <c r="F49" i="22"/>
  <c r="B49" i="22"/>
  <c r="B3" i="22" l="1"/>
  <c r="B2" i="22"/>
  <c r="B1" i="22" l="1"/>
  <c r="D10" i="22" l="1"/>
  <c r="I7" i="22"/>
  <c r="J7" i="22" s="1"/>
  <c r="I8" i="22"/>
  <c r="J8" i="22" s="1"/>
  <c r="I9" i="22"/>
  <c r="J9" i="22" s="1"/>
  <c r="I10" i="22"/>
  <c r="J10" i="22" s="1"/>
  <c r="I11" i="22"/>
  <c r="J11" i="22" s="1"/>
  <c r="I12" i="22"/>
  <c r="J12" i="22" s="1"/>
  <c r="I13" i="22"/>
  <c r="J13" i="22" s="1"/>
  <c r="I14" i="22"/>
  <c r="I15" i="22"/>
  <c r="J15" i="22" s="1"/>
  <c r="I16" i="22"/>
  <c r="J16" i="22" s="1"/>
  <c r="I17" i="22"/>
  <c r="J17" i="22" s="1"/>
  <c r="I18" i="22"/>
  <c r="J18" i="22" s="1"/>
  <c r="I19" i="22"/>
  <c r="J19" i="22" s="1"/>
  <c r="I20" i="22"/>
  <c r="J20" i="22" s="1"/>
  <c r="I21" i="22"/>
  <c r="J21" i="22" s="1"/>
  <c r="I22" i="22"/>
  <c r="J22" i="22" s="1"/>
  <c r="I23" i="22"/>
  <c r="J23" i="22" s="1"/>
  <c r="I24" i="22"/>
  <c r="J24" i="22" s="1"/>
  <c r="I25" i="22"/>
  <c r="J25" i="22" s="1"/>
  <c r="I26" i="22"/>
  <c r="J26" i="22" s="1"/>
  <c r="I27" i="22"/>
  <c r="J27" i="22" s="1"/>
  <c r="I28" i="22"/>
  <c r="J28" i="22" s="1"/>
  <c r="I29" i="22"/>
  <c r="J29" i="22" s="1"/>
  <c r="I30" i="22"/>
  <c r="J30" i="22" s="1"/>
  <c r="I31" i="22"/>
  <c r="J31" i="22" s="1"/>
  <c r="I32" i="22"/>
  <c r="J32" i="22" s="1"/>
  <c r="I33" i="22"/>
  <c r="J33" i="22" s="1"/>
  <c r="I41" i="22"/>
  <c r="J41" i="22" s="1"/>
  <c r="I42" i="22"/>
  <c r="J42" i="22" s="1"/>
  <c r="I43" i="22"/>
  <c r="J43" i="22" s="1"/>
  <c r="I44" i="22"/>
  <c r="J44" i="22" s="1"/>
  <c r="I45" i="22"/>
  <c r="J45" i="22" s="1"/>
  <c r="I46" i="22"/>
  <c r="J46" i="22" s="1"/>
  <c r="I47" i="22"/>
  <c r="J47" i="22" s="1"/>
  <c r="I48" i="22"/>
  <c r="J48" i="22" s="1"/>
  <c r="I49" i="22"/>
  <c r="J49" i="22" s="1"/>
  <c r="I50" i="22"/>
  <c r="J50" i="22" s="1"/>
  <c r="I51" i="22"/>
  <c r="J51" i="22" s="1"/>
  <c r="I52" i="22"/>
  <c r="J52" i="22" s="1"/>
  <c r="I53" i="22"/>
  <c r="J53" i="22" s="1"/>
  <c r="I54" i="22"/>
  <c r="J54" i="22" s="1"/>
  <c r="I55" i="22"/>
  <c r="J55" i="22" s="1"/>
  <c r="I56" i="22"/>
  <c r="J56" i="22" s="1"/>
  <c r="J14" i="22" l="1"/>
  <c r="D8" i="22"/>
  <c r="D12" i="22"/>
  <c r="D11" i="22" l="1"/>
</calcChain>
</file>

<file path=xl/comments1.xml><?xml version="1.0" encoding="utf-8"?>
<comments xmlns="http://schemas.openxmlformats.org/spreadsheetml/2006/main">
  <authors>
    <author>Mohd Shazlan Shahudin</author>
  </authors>
  <commentList>
    <comment ref="B76" authorId="0" shapeId="0">
      <text>
        <r>
          <rPr>
            <sz val="9"/>
            <color indexed="81"/>
            <rFont val="Tahoma"/>
            <family val="2"/>
          </rPr>
          <t>ISIKAN NAMA PENTADBIR</t>
        </r>
      </text>
    </comment>
    <comment ref="B77" authorId="0" shapeId="0">
      <text>
        <r>
          <rPr>
            <sz val="9"/>
            <color indexed="81"/>
            <rFont val="Tahoma"/>
            <family val="2"/>
          </rPr>
          <t>ISIKAN JAWATAN PENTADBIR</t>
        </r>
      </text>
    </comment>
  </commentList>
</comments>
</file>

<file path=xl/comments2.xml><?xml version="1.0" encoding="utf-8"?>
<comments xmlns="http://schemas.openxmlformats.org/spreadsheetml/2006/main">
  <authors>
    <author>Mohd Shazlan Shahudin</author>
  </authors>
  <commentList>
    <comment ref="D13" authorId="0" shapeId="0">
      <text>
        <r>
          <rPr>
            <sz val="9"/>
            <color indexed="81"/>
            <rFont val="Tahoma"/>
            <family val="2"/>
          </rPr>
          <t xml:space="preserve"> ISIKAN TARIKH PELAPORAN
</t>
        </r>
      </text>
    </comment>
  </commentList>
</comments>
</file>

<file path=xl/sharedStrings.xml><?xml version="1.0" encoding="utf-8"?>
<sst xmlns="http://schemas.openxmlformats.org/spreadsheetml/2006/main" count="423" uniqueCount="211">
  <si>
    <t>JANTINA</t>
  </si>
  <si>
    <t>:</t>
  </si>
  <si>
    <t>Nama Murid</t>
  </si>
  <si>
    <t>Jantina</t>
  </si>
  <si>
    <t>Kelas</t>
  </si>
  <si>
    <t>Tarikh Pelaporan</t>
  </si>
  <si>
    <t>TAFSIRAN</t>
  </si>
  <si>
    <t>BIL.</t>
  </si>
  <si>
    <t xml:space="preserve"> NAMA MURID</t>
  </si>
  <si>
    <t>L</t>
  </si>
  <si>
    <t>NAMA GURU MATA PELAJARAN:</t>
  </si>
  <si>
    <t>KELAS:</t>
  </si>
  <si>
    <t>GURU MATA PELAJARAN</t>
  </si>
  <si>
    <t>…………………………………………………………………………</t>
  </si>
  <si>
    <t>ZAMRUS BIN A.RAHMAN</t>
  </si>
  <si>
    <t>KAMARIAH BINTI YASSIN</t>
  </si>
  <si>
    <t>RAMASAMY A/L MUTHUSAMY</t>
  </si>
  <si>
    <t>LIZA BINTI OTHMAN</t>
  </si>
  <si>
    <t>HAFIZ BIN BAHAROM</t>
  </si>
  <si>
    <t>RAMLI BIN SAMAD</t>
  </si>
  <si>
    <t>KARIM DANISH BIN ABU BAKAR</t>
  </si>
  <si>
    <t>ZAHARI DANIAL BIN KAMALUDDIN</t>
  </si>
  <si>
    <t>ARINA ARISSA BINTI MUSA</t>
  </si>
  <si>
    <t>NAGENDRAN A/L MAGENDREN</t>
  </si>
  <si>
    <t>PUSPASAMY A/P PAPASAMY</t>
  </si>
  <si>
    <t>NADIA BINTI HASHIM</t>
  </si>
  <si>
    <t>ISMAIL ALIFF BIN AZIZ</t>
  </si>
  <si>
    <t>CHONG WEY LOON</t>
  </si>
  <si>
    <t>SAM POH TONG</t>
  </si>
  <si>
    <t>AHMAD ISWAZIR BIN KAMARUDDIN ALI</t>
  </si>
  <si>
    <t>ROZAINI BIN SHAHARUDDIN</t>
  </si>
  <si>
    <t>RUDY HARTONO BIN RUDYMAN</t>
  </si>
  <si>
    <t>HARLINA BINTI SARIP</t>
  </si>
  <si>
    <t>YASSIN BIN ABD AZIZ</t>
  </si>
  <si>
    <t>SUHANA BINTI BUDIN</t>
  </si>
  <si>
    <t>AZALI BIN MOHD GHAZI</t>
  </si>
  <si>
    <t>SITI KHASNOR BINTI JAJULI</t>
  </si>
  <si>
    <t>HALIM BIN HARUN</t>
  </si>
  <si>
    <t>SALIM BIN SALEM</t>
  </si>
  <si>
    <t>DANIAL IRISH BIN DANIAL RUDIN</t>
  </si>
  <si>
    <t>CHAN KOK MENG</t>
  </si>
  <si>
    <t xml:space="preserve">LAILATUL QARI BINTI KARIM </t>
  </si>
  <si>
    <t xml:space="preserve">ZAINAB BINTI ISMAIL </t>
  </si>
  <si>
    <t>JAMIL BIN JAMALUDIN</t>
  </si>
  <si>
    <t>AZWAN BIN MUSAHAR</t>
  </si>
  <si>
    <t>KHARIL YUSRI BIN TAHUR</t>
  </si>
  <si>
    <t>IRWAN HASHIM BIN MOHD SUHAILY</t>
  </si>
  <si>
    <t>WAN ANIS BINTI WAN KHAIRUL</t>
  </si>
  <si>
    <t>WAN ALIFF EZWAN BIN SHAHRUL NIZAM</t>
  </si>
  <si>
    <t>MOHD ESWARAN BIN EZWAN</t>
  </si>
  <si>
    <t>NUR QURSIAH BINTI HARIS</t>
  </si>
  <si>
    <t>P</t>
  </si>
  <si>
    <t>HAYATI BINTI MUSA</t>
  </si>
  <si>
    <t>SUHAILA ARMANI BINTI SUHAIMI</t>
  </si>
  <si>
    <t>NINA QISTINA BINTI BAHAR</t>
  </si>
  <si>
    <t>…………………………………………………</t>
  </si>
  <si>
    <t>ZAMZURI BIN SHAMSURI</t>
  </si>
  <si>
    <t>TAHAP PENGUASAAN</t>
  </si>
  <si>
    <t>AHMAD ADLI BIN ALI</t>
  </si>
  <si>
    <t>SEKOLAH :</t>
  </si>
  <si>
    <t>ALAMAT :</t>
  </si>
  <si>
    <t>PENILAIAN :</t>
  </si>
  <si>
    <t>ZAIFUL AHMAD BIN KARIM</t>
  </si>
  <si>
    <t>ZAIRI AIDIL BIN JAMAD</t>
  </si>
  <si>
    <t>ZAHARAH BINTI ABDUL MALEK</t>
  </si>
  <si>
    <t>ZAMARUL JAMIAN BIN  MUSTAMIN</t>
  </si>
  <si>
    <t>ZAMZAITUL QAIRUL BIN AMIN</t>
  </si>
  <si>
    <t>ZAKARUDDIN BIN MUSA</t>
  </si>
  <si>
    <t>ZADUL ALI BIN RAMAN AMAN</t>
  </si>
  <si>
    <t>ZAMZAMI BIN ZAIDUL AMRAN</t>
  </si>
  <si>
    <t>ZAINAL ABIDIN BIN JAMARUL</t>
  </si>
  <si>
    <t>ZAINUL JUMAIDI BIN ALI</t>
  </si>
  <si>
    <t>04  JANUARI 2013</t>
  </si>
  <si>
    <t>BIL. MURID</t>
  </si>
  <si>
    <t>TP 1</t>
  </si>
  <si>
    <t>TP 2</t>
  </si>
  <si>
    <t xml:space="preserve"> TP 3</t>
  </si>
  <si>
    <t>TP 4</t>
  </si>
  <si>
    <t>TP  5</t>
  </si>
  <si>
    <t>TP 6</t>
  </si>
  <si>
    <t>JUMLAH</t>
  </si>
  <si>
    <t>MURID</t>
  </si>
  <si>
    <t>GURU BESAR</t>
  </si>
  <si>
    <t>PN. NUR AIDA BINTI ABD. RAHIM</t>
  </si>
  <si>
    <t>MUHD. NIZAM BIN KARIM JUNIOR</t>
  </si>
  <si>
    <t>NAWI BIN RAZMAN</t>
  </si>
  <si>
    <t>MOHD SHAZA BIN ABD. JALIL</t>
  </si>
  <si>
    <t>NO. MY KID / NO. KAD PENGENALAN</t>
  </si>
  <si>
    <t>FARIDAH BINTI RAMLAN</t>
  </si>
  <si>
    <t>HARLENI  BINTI  ARIF</t>
  </si>
  <si>
    <t>RINA MAZNAH BINTI  ALI MAMAK</t>
  </si>
  <si>
    <t>TAN HUEY MUI</t>
  </si>
  <si>
    <t>ZAHARI BIN ZAHARAN</t>
  </si>
  <si>
    <t>WILAYAH PERSEKUTUAN, PUTRAJAYA</t>
  </si>
  <si>
    <t>JALAN PRESINT 16, PUTRAJAYA</t>
  </si>
  <si>
    <t>SEKOLAH KEBANGSAAN PRESINT 16</t>
  </si>
  <si>
    <t>EN. ABDUL RAZAK BIN MOHD BADRI</t>
  </si>
  <si>
    <t>NOTA : JANGAN PADAM DATA INI!</t>
  </si>
  <si>
    <t>KEMAHIRAN</t>
  </si>
  <si>
    <t>MATA PELAJARAN</t>
  </si>
  <si>
    <t>TAHAP PENGUASAAN KESELURUHAN</t>
  </si>
  <si>
    <t>Tahap Penguasaan Keseluruhan</t>
  </si>
  <si>
    <t>Nama Guru</t>
  </si>
  <si>
    <t>No. MY KID</t>
  </si>
  <si>
    <t>JANUARI 2013</t>
  </si>
  <si>
    <t>DATA PERNYATAAN TAHAP PENGUASAAN</t>
  </si>
  <si>
    <t>GIMNASTIK ASAS</t>
  </si>
  <si>
    <t>PERNYATAAN TAHAP PENGUASAAN</t>
  </si>
  <si>
    <t>PERGERAKAN BERIRAMA</t>
  </si>
  <si>
    <t>PERMAINAN MENGIKUT KATEGORI</t>
  </si>
  <si>
    <t>OLAHRAGA ASAS</t>
  </si>
  <si>
    <t>REKREASI DAN KESENGGANGAN</t>
  </si>
  <si>
    <t>KOMPONEN KECERGASAN</t>
  </si>
  <si>
    <t>GIMNASTIK ASAS
 (15%)</t>
  </si>
  <si>
    <t>PERGERAKAN BERIRAMA 
(15%)</t>
  </si>
  <si>
    <t>Pernyataan Tahap Penguasaan Keseluruhan</t>
  </si>
  <si>
    <t>MODUL KEMAHIRAN (75%)</t>
  </si>
  <si>
    <t>MODUL KECERGASAN (25%)</t>
  </si>
  <si>
    <t>1) GIMNASTIK ASAS</t>
  </si>
  <si>
    <t>2) PERGERAKAN BERIRAMA</t>
  </si>
  <si>
    <t>KATEGORI SERANGAN</t>
  </si>
  <si>
    <t>KATEGORI JARING</t>
  </si>
  <si>
    <t>KATEGORI MEMADANG</t>
  </si>
  <si>
    <t>KEMAHIRAN ASAS PERMAINAN (20%)</t>
  </si>
  <si>
    <t>OLAHRAGA ASAS (15%)</t>
  </si>
  <si>
    <t>REKREASI DAN KESENGGANGAN (10%)</t>
  </si>
  <si>
    <t>KONSEP KECERGASAN (5%)</t>
  </si>
  <si>
    <t>KOMPONEN KECERGASAN (20%)</t>
  </si>
  <si>
    <t>KONSEP KECERGASAN</t>
  </si>
  <si>
    <t>PERMAINAN MENGIKUT KATEGORI:</t>
  </si>
  <si>
    <t>TAHAP PENGUASAAN KESELURUHAN PENDIDIKAN JASMANI TAHUN 6</t>
  </si>
  <si>
    <t>3.1 KATEGORI SERANGAN</t>
  </si>
  <si>
    <t>3.2 KATEGORI JARING</t>
  </si>
  <si>
    <t>3.3 KATEGORI MEMADANG</t>
  </si>
  <si>
    <t>AKUATIK ASAS</t>
  </si>
  <si>
    <t>PENDIDIKAN JASMANI (PILIHAN REKREASI)</t>
  </si>
  <si>
    <t xml:space="preserve">
Boleh melakukan lari landas ke peralatan anjal, menghambur, dan mendarat dengan kedua-dua belah kaki.
Bolelompat dan membuat putaran 180º di atas trampolin serta mendarat di atas trampolin dengan kedua-dua belah kaki.
Boleh menerangkan cara memutarkan badan semasa di udara.
</t>
  </si>
  <si>
    <t xml:space="preserve">
Boleh melompat, membuat layangan, dan mendarat di atas tilam pendaratan dengan kedua-dua belah kaki.
Boleh melompat dan membuat putaran serta mendarat di atas tilam pendaratan dengan kedua-dua belah kaki.
</t>
  </si>
  <si>
    <t xml:space="preserve">
Boleh melakukan lari landas ke peralatan anjal, menghambur, membuat layangan, dan mendarat dengan kedua-dua belah kaki.
Boleh menerangkan penghasilan daya lonjakan semasa melakukan hambur dan layangan di udara.
Boleh melompat dan membuat putaran 360º di atas trampolin serta mendarat di atas trampolin dengan kedua-dua belah kaki.
Boleh meniru rangkaian pergerakan lokomotor, imbangan, dan putaran yang ditunjukkan secara berterusan dalam kumpulan kecil, serta mengenal pasti pergerakan yang digunakan.
Boleh mengimbang badan pada palang dan mengawal imbangan antara 3-5 saat.
</t>
  </si>
  <si>
    <t xml:space="preserve">
Boleh melakukan lari landas ke peralatan anjal, menghambur, membuat layangan, dan mendarat dengan kedua-dua belah kaki dengan lakuan yang betul.
Boleh melompat dan membuat putaran 360º di atas trampolin serta mendarat di atas trampolin dengan kedua-dua belah kaki dengan lakuan yang betul.
Boleh melakukan rangkaian pergerakan lokomotor, imbangan, dan putaran secara berterusan dalam kumpulan kecil dengan lakuan yang betul.
Boleh mengaplikasikan genggaman yang sesuai semasa bergayut pada palang pada posisi badan songsang dengan lakuan yang betul.
</t>
  </si>
  <si>
    <t xml:space="preserve">
Boleh melakukan lari landas ke peralatan anjal, menghambur, membuat pelbagai bentuk badan semasa layangan, dan mendarat dengan  kedua-dua belah kaki.
Boleh menyusun dan mereka cipta rangkaian pergerakan lokomotor, imbangan, dan putaran secara berterusan dalam kumpulan kecil.
Boleh bergayut pada posisi badan songsang sambil melakukan pelbagai bentuk badan.
Boleh mematuhi dan mengamalkan elemen pengurusan dan keselamatan.
</t>
  </si>
  <si>
    <t xml:space="preserve">
Boleh merancang dan melakukan persembahan hambur dan layangan, imbangan dan putaran, bergayut pada palang dengan posisi badan songsang dan putaran menegak 360° di atas trampolin dengan pelbagai variasi.
Boleh mempersembahkan rangkaian pergerakan kemahiran asas gimnastik yang direka cipta dalam kumpulan kecil.
Boleh menunjukkan keyakinan dan tanggung jawab kendiri semasa melakukan aktiviti fizikal.
</t>
  </si>
  <si>
    <t xml:space="preserve">
Boleh melakukan pergerakan langkah lurus yang ditiru mengikut muzik yang didengar.
Boleh melakukan tarian rakyat atau etnik yang ditiru.
</t>
  </si>
  <si>
    <t xml:space="preserve">
Boleh melakukan rangkaian pergerakan yang menggunakan dua langkah lurus mengikut muzik yang didengar.
Boleh melakukan tarian rakyat atau etnik dengan bimbingan mengikut muzik yang didengar.
Boleh menyatakan pergerakan lokomotor dan bukan lokomotor yang digunakan dalam pergerakan.
</t>
  </si>
  <si>
    <t xml:space="preserve">
Boleh melakukan rangkaian pergerakan menggunakan pelbagai langkah lurus dengan mengaplikasikan konsep pergerakan mengikut muzik yang didengar.
Boleh melakukan tarian rakyat atau etnik dengan mengaplikasi konsep pergerakan mengikut muzik yang didengar.
</t>
  </si>
  <si>
    <t xml:space="preserve">
Boleh melakukan rangkaian pergerakan yang menggunakan pelbagai langkah lurus dengan lakuan yang betul secara berterusan mengikut muzik yang didengar.
Boleh melakukan satu pergerakan tarian rakyat atau etnik dengan lakuan yang betul mengikut muzik yang didengar.
</t>
  </si>
  <si>
    <t xml:space="preserve">
Boleh mengenal pasti langkah lurus, konsep pergerakan, dan muzik yang digunakan untuk mereka cipta pergerakan.
Boleh mereka cipta rangkaian pergerakan yang menggunakan pelbagai langkah lurus mengikut muzik yang didengar dalam kumpulan kecil. 
Boleh melakukan satu pergerakan tarian rakyat atau etnik secara seragam mengikut muzik yang didengar dalam kumpulan kecil.
Boleh berkomunikasi dalam pelbagai cara semasa melakukan aktiviti fizikal.
</t>
  </si>
  <si>
    <t xml:space="preserve">
Boleh mempersembahkan rangkaian pergerakan yang direka cipta mengikut muzik yang didengar.
Boleh menggunakan kemahiran pergerakan berirama sebagai aktiviti meningkatkan kecergasan fizikal.
Boleh menunjukkan keyakinan dan tanggungjawab kendiri semasa melakukan aktiviti fizikal.
</t>
  </si>
  <si>
    <t xml:space="preserve">
Boleh menghantar dan menerima bola ketika diadang oleh pemain lawan yang statik.
</t>
  </si>
  <si>
    <t xml:space="preserve">
Boleh mengelecek bola melepasi pemain lawan yang bergerak dan menghantar kepada rakan sepasukan.
Boleh menyatakan dengan ringkas ruang yang sesuai untuk menghantar dan menerima bola kepada rakan yang diadang.
</t>
  </si>
  <si>
    <t xml:space="preserve">
Boleh mengaplikasi strategi semasa mengelecek melepasi pemain lawan, memintas, melakukan takel, dan mengawal bola serta menghantar bola kepada rakan sepasukan yang berada di ruang yang sesuai. 
</t>
  </si>
  <si>
    <t xml:space="preserve">
Boleh mengelecek, memintas, melakukan takel, mengawal bola dengan lakuan yang betul dan menghantar bola kepada rakan di posisi yang sesuai.
Boleh mengenal pasti posisi rakan sepasukan yang sesuai untuk menerima bola.
</t>
  </si>
  <si>
    <t xml:space="preserve">
Boleh melakukan kemahiran menghantar dan menjaring bola dengan lakuan yang betul melepasi pengadang yang bergerak.
Boleh mengenal pasti pemasaan yang sesuai untuk menjaring dengan melepasi pengadang yang bergerak.
Boleh berkomunikasi dalam pelbagai cara semasa melakukan aktiviti fizikal.
</t>
  </si>
  <si>
    <t xml:space="preserve">
Boleh menggunakan pelbagai kemahiran kategori serangan dan strategi mengikut situasi dalam permainan kecil.
Boleh menggunakan kemahiran kategori serangan sebagai aktiviti meningkatkan kecergasan fizikal.
Boleh membentuk kumpulan dan bekerjasama dalam kumpulan.
</t>
  </si>
  <si>
    <t xml:space="preserve">
Boleh melakukan servis dan menerima bola atau bulu tangkis yang diservis dengan anggota badan dan alatan.
Boleh menganggarkan arah bola jatuh semasa menerima servis.
</t>
  </si>
  <si>
    <t xml:space="preserve">
Boleh melakukan servis ke ruang yang ditetapkan dengan menggunakan anggota badan dan alatan.
Boleh melakukan voli ke gelanggang lawan. 
Boleh menyatakan cara bertindak balas untuk menerima bola atau bulu tangkis yang diservis oleh pemain lawan. 
</t>
  </si>
  <si>
    <t xml:space="preserve">
Boleh melakukan servis dan mengembalikan bola atau bulu tangkis ke gelanggang lawan.
Boleh mengaplikasikan kemahiran mengembalikan bola dengan melakukan voli pepat dan voli kilas ke gelanggang lawan. 
Boleh menyatakan perbezaan antara voli pepat dengan voli kilas.
Boleh mengadang menggunakan anggota badan dan mengenal pasti pemasaan untuk mengadang.
</t>
  </si>
  <si>
    <t xml:space="preserve">
Boleh melakukan servis dan menerima dengan anggota badan dan alatan ke gelanggang lawan dengan lakuan yang betul.
Boleh menyatakan perkaitan antara pemindahan daya dengan jarak bola atau bulu tangkis yang diservis ke gelanggang lawan atau ruang sasaran. 
Boleh mengadang menggunakan anggota badan untuk menyekat bola masuk ke gelanggang sendiri dengan lakuan yang betul dan menyatakan perkaitan antara sudut mengadang dengan arah bola jatuh.
Boleh melakukan voli pepat dan voli kilas serta gerak kaki dengan lakuan yang betul.
</t>
  </si>
  <si>
    <t xml:space="preserve">
Boleh melakukan kemahiran servis ke ruang sasaran dan mengembalikan bola atau bulu tangkis ke gelanggang lawan dengan lakuan yang betul dan konsisten.
Boleh menggunakan pelbagai kemahiran menerima bola atau bulu tangkis dari pemain lawan atau rakan sepasukan dan mengembalikan ke gelanggang lawan dengan lakuan yang betul dan konsisten dalam situasi permainan. 
Boleh berkomunikasi dalam pelbagai cara semasa melakukan aktiviti fizikal. 
</t>
  </si>
  <si>
    <t xml:space="preserve">
Boleh menggunakan pelbagai kemahiran kategori jaring dan strategi mengikut situasi dalam permainan kecil.
Boleh menggunakan kemahiran kategori jaring sebagai aktiviti meningkatkan kecergasan fizikal.
Boleh membentuk kumpulan dan bekerjasama dalam kumpulan.
</t>
  </si>
  <si>
    <t xml:space="preserve">
Boleh membaling bola pada pelbagai kelajuan.
Boleh menangkap bola dari pelbagai aras dan kelajuan.
</t>
  </si>
  <si>
    <t xml:space="preserve">
Boleh membaling bola dengan tangan lurus ke sasaran dengan pelbagai kelajuan.
Boleh menyatakan dengan ringkas perkaitan mekanik lakuan membaling dengan kelajuan bola.
</t>
  </si>
  <si>
    <t xml:space="preserve">
Boleh memukul dan menahan bola yang dibaling perlahan menggunakan alatan pemukul.
Boleh menyatakan kelajuan ayunan alatan pemukul ketika kontak dengan bola yang dibaling pada pelbagai kelajuan. 
Boleh mengaplikasi penggunaan serap daya semasa menangkap bola dengan tangan dan menahan bola dengan alatan pemukul. 
</t>
  </si>
  <si>
    <t xml:space="preserve">
Boleh memukul bola yang dibaling dengan pelbagai kelajuan menggunakan alatan pemukul dengan lakuan yang betul.
Boleh mengenal pasti pemasaan yang sesuai untuk memukul bola yang datang pada pelbagai kelajuan. 
Boleh menahan bola yang dibaling pada  pelbagai kelajuan menggunakan alatan pemukul dengan lakuan yang betul. 
</t>
  </si>
  <si>
    <t xml:space="preserve">
Boleh membaling, menahan, dan memukul ke sasaran serta menangkap bola pada pelbagai aras dan kelajuan mengikut situasi dengan lakuan yang betul dan konsisten.
Boleh membezakan penggunaan daya semasa membaling bola pada pelbagai kelajuan. 
Berkebolehan menunjukkan  keyakinan dan tanggungjawab kendiri semasa melakukan aktiviti fizikal. 
</t>
  </si>
  <si>
    <t xml:space="preserve">
Boleh menggunakan pelbagai kemahiran  kategori memadang dan strategi mengikut situasi dalam permainan kecil.
Boleh menggunakan kemahiran kategori memadang sebagai aktiviti meningkatkan kecergasan fizikal.
Berkebolehan membentuk kumpulan dan bekerjasama dalam kumpulan.
</t>
  </si>
  <si>
    <t xml:space="preserve">
Boleh berjalan pada jarak yang jauh dan lari beritma melepasi halangan.
Boleh melompat pada satu ketinggian dan mendarat dengan bahagian belakang badan. 
Boleh melangkah silang dan merejam objek berbentuk rod.
Boleh memutar objek berbentuk sfera yang bertali.
</t>
  </si>
  <si>
    <t xml:space="preserve">
Boleh lari beritma melepasi beberapa halangan secara berterusan.
Boleh melonjak dengan kedua-dua belah kaki serta melompat pada satu ketinggian dan mendarat dengan bahagian belakang badan. 
Boleh menyatakan bahagian badan yang terlebih dahulu menyentuh tilam semasa mendarat.
Boleh berlari, melangkah silang, dan merejam objek berbentuk rod serta boleh menyatakan sudut pelepasan semasa merejam. 
Boleh memutar dan membaling objek berbentuk sfera bertali.
Boleh menyatakan bahagian tapak kaki yang menyentuh permukaan semasa berjalan kaki.
</t>
  </si>
  <si>
    <t xml:space="preserve">
Boleh mengawal kelajuan semasa lari beritma melepasi beberapa halangan secara berterusan.
Boleh berlari landas, melonjak sebelah kaki melepasi palang dan mendarat dengan bahagian belakang badan serta tahu sudut lonjakan. 
Boleh berlari, melangkah silang, dan merejam objek berbentuk rod pada satu jarak.
Boleh memutar dan membaling objek berbentuk sfera bertali pada satu jarak. 
Boleh mengawal koordinasi kaki dan tangan semasa berjalan kaki pada jarak yang jauh.
</t>
  </si>
  <si>
    <t xml:space="preserve">
Boleh lari beritma melepasi beberapa halangan secara berterusan dengan lakuan yang betul.
Boleh mengaplikasikan sudut lonjakan semasa melakukan lompat tinggi dengan gaya Fosbury Flop dengan lakuan yang betul. 
Boleh berlari, melangkah silang, dan merejam objek berbentuk rod pada satu jarak dengan lakuan yang betul.
Boleh memutar dan membaling objek berbentuk sfera bertali pada satu jarak dengan lakuan yang betul serta tahu kedudukan badan yang betul semasa memutar dan membaling. 
Boleh berjalan kaki pada jarak yang jauh dengan teknik yang betul.
</t>
  </si>
  <si>
    <t xml:space="preserve">
Boleh lari beritma dengan pantas melepasi beberapa halangan secara berterusan dengan langkah yang konsisten.
Boleh mengaplikasi sudut lonjakan semasa melakukan lompat tinggi gaya Fosbury Flop dengan lakuan yang betul pada pelbagai ketinggian. 
Boleh berlari, melangkah silang, dan merejam objek berbentuk rod pada jarak yang disasarkan dengan lakuan yang betul.
Boleh memutar dan membaling objek berbentuk sfera bertali pada satu jarak sasaran dengan lakuan yang betul. 
Boleh berjalan kaki pada satu jarak yang jauh dengan teknik yang betul dan konsisten.
Boleh mematuhi  dan mengamalkan elemen  pengurusan dan  keselamatan semasa melakukan aktiviti lari beritma melepasi halangan,  lompatan, rejaman dan balingan.
</t>
  </si>
  <si>
    <t xml:space="preserve">
Boleh berjalan kaki pada jarak jauh, lari beritma melepasi halangan, melompat tinggi gaya Fosbury Flop, merejam objek berbentuk rod, dan membaling objek bentuk sfera bertali dalam pertandingan mini dengan lakuan yang betul secara konsisten.
Boleh menggunakan kemahiran berlari dan melompat sebagai aktiviti meningkatkan kecergasan fizikal.
Boleh menunjukkan keyakinan dan tanggungjawab kendiri semasa melakukan aktiviti olahraga asas.
</t>
  </si>
  <si>
    <t xml:space="preserve">
Boleh menyenaraikan peralatan menyelamat bagi reaching rescue dan throwing rescue.
Boleh melakukan aksi kaki semasa menjejak air dengan bantuan alat apungan di dalam air cetek.
Boleh menolak dinding dengan kaki, luncur dengan badan streamline untuk mendapatkan jarak.
</t>
  </si>
  <si>
    <t xml:space="preserve">
Boleh menunjuk cara menggunakan peralatan menyelamat.
Boleh melakukan aksi kaki dan tangan semasa menjejak air dengan bantuan alat apungan di dalam kolam serta boleh menyatakan cara mengekalkan kepala di permukaan air. 
Boleh melakukan kuak rangkak atau kuak dada dengan bantuan pada satu jarak.
</t>
  </si>
  <si>
    <t xml:space="preserve">
Boleh menunjuk cara dan menerangkan kaedah menyelamat menggunakan reaching rescue dan throwing rescue berdasarkan situasi kelemasan di dalam kolam.
Boleh melakukan aksi kaki dan tangan semasa menjejak air dengan bantuan alat apungan di dalam kolam serta boleh mengekalkan kepala di permukaan air.
Boleh melakukan kuak rangkak dan kuak dada dengan bantuan serta bernafas pada satu jarak.
Boleh menyatakan perkaitan kaki, tangan dengan pernafasan semasa melakukan kuak rangkak dan kuak dada.
</t>
  </si>
  <si>
    <t xml:space="preserve">
Boleh melakukan tindakan menyelamat serta merta dengan prosedur yang betul berdasarkan situasi dalam simulasi kelemasan di dalam kolam.
Boleh menjejak air dengan lakuan yang betul tanpa bantuan dan mengenal pasti pergerakan tangan dan kaki yang boleh mengekalkan kepala di permukaan air semasa menjejak air. 
Boleh melakukan kuak rangkak dan kuak dada dengan teknik pernafasan yang betul pada satu jarak dengan lakuan yang betul.
</t>
  </si>
  <si>
    <t xml:space="preserve">
Boleh menjejak air dengan pergerakan tangan dan kaki untuk mengekalkan kepala di permukaan air.
Boleh melakukan kuak rangkak dan kuak dada dengan lakuan yang betul dan meningkatkan jarak serta kelajuan.
Boleh mematuhi dan mengamalkan elemen pengurusan dan keselamatan semasa melakukan aktiviti akuatik asas.
</t>
  </si>
  <si>
    <t xml:space="preserve">
Boleh menjejak air dalam tempoh masa yang ditetapkan.
Boleh melakukan kuak rangkak dan kuak dada sebagai aktiviti meningkatkan kecergasan fizikal.
Boleh berkomunikasi dalam pelbagai cara semasa melakukan kemahiran akuatik asas.
</t>
  </si>
  <si>
    <t xml:space="preserve">
Boleh melakar dan melabel lapan arah mata angin dengan betul.
</t>
  </si>
  <si>
    <r>
      <t xml:space="preserve">
Boleh bergerak ke arah mata angin yang dikenal pasti dan menyatakan maklumat atau objek yang dicari berdasarkan </t>
    </r>
    <r>
      <rPr>
        <i/>
        <sz val="11"/>
        <color theme="1"/>
        <rFont val="Arial"/>
        <family val="2"/>
      </rPr>
      <t>'clue'</t>
    </r>
    <r>
      <rPr>
        <sz val="11"/>
        <color theme="1"/>
        <rFont val="Arial"/>
        <family val="2"/>
      </rPr>
      <t xml:space="preserve">.  
Boleh bermain permainan tradisional Libat dan Hidup Mati serta boleh menyatakan peraturan permainan.
</t>
    </r>
  </si>
  <si>
    <t xml:space="preserve">
Boleh melakukan aktiviti pandu arah dengan mentafsir clue dalam kumpulan kecil.
Boleh bermain permainan tradisional Libat dan Hidup Mati dengan mengaplikasi peraturan permainan.
</t>
  </si>
  <si>
    <t xml:space="preserve">
Boleh melakukan aktiviti pandu arah secara berkumpulan dan mentafsir clue serta menyelesaikan tugasan berdasarkan kad maklumat.
Boleh mengaplikasi strategi untuk menang dalam permainan tradisional Libat dan Hidup Mati.
</t>
  </si>
  <si>
    <r>
      <t xml:space="preserve">
Boleh mereka cipta permainan kecil dengan mengaplikasikan kemahiran berlari dan mengelak.
Boleh mereka cipta aktiviti pandu arah berdasarkan </t>
    </r>
    <r>
      <rPr>
        <i/>
        <sz val="11"/>
        <color theme="1"/>
        <rFont val="Arial"/>
        <family val="2"/>
      </rPr>
      <t>‘clue’</t>
    </r>
    <r>
      <rPr>
        <sz val="11"/>
        <color theme="1"/>
        <rFont val="Arial"/>
        <family val="2"/>
      </rPr>
      <t xml:space="preserve"> dan kad maklumat dalam kumpulan kecil.
Boleh berkomunikasi dalam pelbagai cara semasa melakukan aktiviti fizikal.
</t>
    </r>
  </si>
  <si>
    <t xml:space="preserve">
Boleh melakukan aktiviti pandu arah dan permainan tradisional Libat dan Hidup Mati atau permainan yang direka cipta sebagai aktiviti rekreasi dan kesenggangan untuk mengekalkan tahap kecergasan fizikal.
Boleh membentuk kumpulan dan bekerjasama dalam kumpulan sebagai aktiviti meningkatkan kecergasan fizikal.
</t>
  </si>
  <si>
    <t xml:space="preserve">
Boleh melakukan aktiviti memanaskan badan dan menyejukkan badan dalam kumpulan kecil.
</t>
  </si>
  <si>
    <t xml:space="preserve">
Boleh mengira kadar nadi selama satu minit sebelum dan selepas melakukan aktiviti fizikal.
Boleh menyatakan dengan ringkas peranan kadar nadi sebagai petunjuk beban aktiviti.
</t>
  </si>
  <si>
    <t xml:space="preserve">
Boleh melakukan aktiviti memanaskan badan sehingga kadar nadi meningkat melebihi 120 denyutan seminit dalam kumpulan kecil.
</t>
  </si>
  <si>
    <t xml:space="preserve">
Boleh melakukan aktiviti memanaskan badan sehingga kadar nadi meningkat melebihi 120 denyutan seminit dan menyejukkan badan dalam kumpulan kecil mengikut prosedur yang betul.
</t>
  </si>
  <si>
    <t xml:space="preserve">
Boleh merancang dan melakukan aktiviti memanaskan badan dan menyejukkan badan yang sesuai dengan keperluan intensiti latihan mengikut prosedur yang betul dan konsisten. 
Boleh menunjukkan keyakinan dan tanggungjawab kendiri semasa melakukan aktiviti.
</t>
  </si>
  <si>
    <t xml:space="preserve">
Boleh mengetuai aktiviti memanaskan dan menyejukkan badan sebelum dan selepas melakukan aktiviti Pendidikan Jasmani atau fizikal yang sesuai dengan keperluan intensiti latihan mengikut prosedur yang betul dan konsisten.
Boleh bekerjasama dalam kumpulan semasa melakukan aktiviti.
</t>
  </si>
  <si>
    <t xml:space="preserve">
Boleh melakukan senaman meningkatkan kapasiti aerobik dalam jangka masa yang ditetapkan secara berterusan.
Boleh menyatakan senaman regangan khusus pada otot utama dan boleh melakukan senaman tersebut.
Boleh mengukur dan merekod pertumbuhan diri dari segi ketinggian dan berat badan.
</t>
  </si>
  <si>
    <t xml:space="preserve">
Boleh melakukan senaman meningkatkan kapasiti aerobik pada intensiti rendah dalam jangka masa yang ditetapkan secara berterusan.
Boleh melakukan senaman meningkatkan kekuatan dan daya tahan otot yang menggunakan otot-otot utama dan boleh menyatakan nama otot tersebut. 
Boleh menyatakan dengan ringkas prinsip FITT.
Boleh membanding Indeks Jisim Badan (BMI) sendiri dengan norma. 
</t>
  </si>
  <si>
    <t xml:space="preserve">
Boleh melakukan pelbagai senaman meningkatkan kapasiti aerobik dalam jangka masa yang ditetapkan secara berterusan.
Boleh menghitung kadar nadi maksimum dengan rumus 220- umur untuk diri sendiri.
</t>
  </si>
  <si>
    <t xml:space="preserve">
Boleh menghitung kadar nadi sasaran bagi intensiti sederhana untuk diri sendiri.
Boleh melakukan senaman aerobik pada intensiti sederhana dengan kadar denyutan nadi yang telah dikenal pasti dan boleh menamakan alat untuk memantau intensiti semasa melakukan senaman meningkatkan kapasiti aerobik.
Boleh melakukan senaman daya tahan otot untuk mendapatkan bilangan ulangan dalam jangka masa 20-30 saat.
</t>
  </si>
  <si>
    <t xml:space="preserve">
Boleh melakukan senaman meningkatkan kecergasan fizikal berdasarkan kesihatan dengan lakuan dan prosedur yang betul.
Boleh menentukan intensiti senaman dan jenis senaman bagi diri sendiri untuk meningkatkan kapasiti aerobik, kelenturan, dan daya tahan otot.
Boleh menunjukkan keyakinan dan tanggungjawab kendiri semasa melakukan aktiviti kecergasan.
</t>
  </si>
  <si>
    <t xml:space="preserve">
Boleh merancang senaman meningkatkan kapasiti aerobik, kelenturan, dan daya tahan otot berdasarkan prinsip FITT untuk diri sendiri. 
Boleh melakukan senaman kecergasan secara berkala sebagai aktiviti meningkatkan kecergasan.
Boleh berkomunikasi dalam pelbagai cara semasa melakukan aktiviti fizikal.
</t>
  </si>
  <si>
    <t xml:space="preserve">
Boleh melakukan kemahiran asas gimnastik asas, pergerakan berirama, permainan ikut kategori, olahraga asas, rekreasi dan kesenggangan, serta aktiviti meningkatkan kecergasan fizikal berasaskan kesihatan.
</t>
  </si>
  <si>
    <r>
      <rPr>
        <sz val="7"/>
        <color rgb="FF000000"/>
        <rFont val="Times New Roman"/>
        <family val="1"/>
      </rPr>
      <t xml:space="preserve"> 
</t>
    </r>
    <r>
      <rPr>
        <sz val="12"/>
        <color rgb="FF000000"/>
        <rFont val="Arial"/>
        <family val="2"/>
      </rPr>
      <t xml:space="preserve">Boleh melakukan kemahiran asas gimnastik asas, pergerakan berirama, permainan ikut kategori, olahraga asas, rekreasi dan kesenggangan, serta aktiviti meningkatkan kecergasan fizikal berasaskan kesihatan.
Boleh menyatakan pengetahuan berkaitan kemahiran yang dilakukan.
</t>
    </r>
  </si>
  <si>
    <t xml:space="preserve">
Boleh mengaplikasi pengetahuan berkaitan konsep pergerakan dan prinsip mekanik semasa melakukan kemahiran gimnastik asas, pergerakan berirama, asas permainan, olahraga asas, rekreasi dan kesenggangan.
Boleh mengaplikasi konsep kecergasan semasa melakukan aktiviti kecergasan fizikal berasaskan kesihatan.
</t>
  </si>
  <si>
    <t xml:space="preserve">
Boleh mengaplikasi pengetahuan berkaitan konsep pergerakan dan prinsip mekanik semasa melakukan kemahiran gimnastik asas, pergerakan berirama, asas permainan, olahraga asas, rekreasi dan kesenggangan dengan lakuan yang betul.
Boleh mengaplikasi konsep kecergasan semasa melakukan aktiviti meningkatkan kecergasan berdasarkan kesihatan dengan lakuan atau prosedur yang betul.
</t>
  </si>
  <si>
    <t xml:space="preserve">
Boleh melakukan kemahiran gimnastik asas, pergerakan berirama, permainan ikut kategori, olahraga asas, rekreasi dan kesenggangan, serta aktiviti meningkatkan kecergasan fizikal berasaskan kesihatan dalam situasi baharu seperti merancang dan melakukan aktiviti dalam pelbagai situasi dengan lakuan atau prosedur yang betul secara tekal.
Boleh melakukan aktiviti Pendidikan Jasmani dengan menunjukkan keyakinan, tanggung jawab  kendiri, berkomunikasi dalam pelbagai cara, dan bekerjasama dalam kumpulan.
</t>
  </si>
  <si>
    <t xml:space="preserve">
Boleh menggunakan kemahiran gimnastik asas, pergerakan berirama, permainan mengikut kategori, olahraga asas, rekreasi dan kesenggangan, serta aktiviti meningkatkan kecergasan fizikal berasaskan kesihatan untuk merancang aktiviti baharu dan mempersembahkan atau melakukan aktiviti dalam pelbagai situasi dengan lakuan atau  prosedur yang betul.
Boleh melakukan kemahiran pergerakan berirama, kemahiran permainan mengikut kategori, olahraga asas, dan rekreasi dan kesenggangan serta senaman kecergasan untuk meningkatkan kecergasan fizikal secara berkala.
Boleh melakukan aktiviti Pendidikan Jasmani dengan menunjukkan keyakinan, tanggung jawab kendiri, berkomunikasi dalam pelbagai cara, dan bekerjasama dalam kumpulan.
</t>
  </si>
  <si>
    <t>6 CERDAS</t>
  </si>
  <si>
    <t>3) KATEGORI SERANGAN</t>
  </si>
  <si>
    <t xml:space="preserve">4) KATEGORI JARING </t>
  </si>
  <si>
    <t>5) KATEGORI MEMADANG</t>
  </si>
  <si>
    <t>6) OLAHRAGA ASAS</t>
  </si>
  <si>
    <t>7) REKREASI DAN KESENGGANGAN</t>
  </si>
  <si>
    <t>8)  KONSEP KECERGASAN</t>
  </si>
  <si>
    <t>9) KOMPONEN KECERGASAN</t>
  </si>
  <si>
    <t>10) TAHAP PENGUASAAN KESELURUHAN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</si>
</sst>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00\-00\-0000"/>
  </numFmts>
  <fonts count="40">
    <font>
      <sz val="11"/>
      <color theme="1"/>
      <name val="Calibri"/>
      <family val="2"/>
      <scheme val="minor"/>
    </font>
    <font>
      <sz val="11"/>
      <color theme="1"/>
      <name val="Arial"/>
      <family val="2"/>
    </font>
    <font>
      <sz val="9"/>
      <color indexed="81"/>
      <name val="Tahoma"/>
      <family val="2"/>
    </font>
    <font>
      <sz val="11"/>
      <color theme="1"/>
      <name val="Arial Narrow"/>
      <family val="2"/>
    </font>
    <font>
      <b/>
      <sz val="11"/>
      <color theme="1"/>
      <name val="Arial Narrow"/>
      <family val="2"/>
    </font>
    <font>
      <sz val="12"/>
      <color theme="1"/>
      <name val="Arial Narrow"/>
      <family val="2"/>
    </font>
    <font>
      <sz val="12"/>
      <name val="Arial Narrow"/>
      <family val="2"/>
    </font>
    <font>
      <b/>
      <sz val="12"/>
      <name val="Arial Narrow"/>
      <family val="2"/>
    </font>
    <font>
      <b/>
      <sz val="12"/>
      <color theme="1"/>
      <name val="Arial Narrow"/>
      <family val="2"/>
    </font>
    <font>
      <b/>
      <sz val="12"/>
      <color rgb="FFFF0000"/>
      <name val="Arial Narrow"/>
      <family val="2"/>
    </font>
    <font>
      <b/>
      <sz val="11"/>
      <name val="Arial Narrow"/>
      <family val="2"/>
    </font>
    <font>
      <b/>
      <sz val="12"/>
      <color theme="0"/>
      <name val="Arial Narrow"/>
      <family val="2"/>
    </font>
    <font>
      <sz val="12"/>
      <color theme="0"/>
      <name val="Arial Narrow"/>
      <family val="2"/>
    </font>
    <font>
      <b/>
      <sz val="11"/>
      <color theme="0"/>
      <name val="Arial Narrow"/>
      <family val="2"/>
    </font>
    <font>
      <sz val="11"/>
      <name val="Arial Narrow"/>
      <family val="2"/>
    </font>
    <font>
      <sz val="11"/>
      <color theme="0"/>
      <name val="Arial Narrow"/>
      <family val="2"/>
    </font>
    <font>
      <b/>
      <u/>
      <sz val="11"/>
      <color theme="0"/>
      <name val="Arial Narrow"/>
      <family val="2"/>
    </font>
    <font>
      <b/>
      <sz val="14"/>
      <name val="Arial Narrow"/>
      <family val="2"/>
    </font>
    <font>
      <b/>
      <sz val="12"/>
      <color theme="3"/>
      <name val="Arial Narrow"/>
      <family val="2"/>
    </font>
    <font>
      <b/>
      <sz val="16"/>
      <color theme="1"/>
      <name val="Arial Narrow"/>
      <family val="2"/>
    </font>
    <font>
      <b/>
      <sz val="16"/>
      <name val="Arial Narrow"/>
      <family val="2"/>
    </font>
    <font>
      <b/>
      <sz val="16"/>
      <color theme="8" tint="-0.249977111117893"/>
      <name val="Arial Narrow"/>
      <family val="2"/>
    </font>
    <font>
      <sz val="11"/>
      <color theme="8" tint="-0.249977111117893"/>
      <name val="Arial Narrow"/>
      <family val="2"/>
    </font>
    <font>
      <b/>
      <sz val="11"/>
      <color theme="8" tint="-0.249977111117893"/>
      <name val="Arial Narrow"/>
      <family val="2"/>
    </font>
    <font>
      <b/>
      <sz val="11"/>
      <color rgb="FFFF0000"/>
      <name val="Aharoni"/>
      <charset val="177"/>
    </font>
    <font>
      <b/>
      <sz val="18"/>
      <name val="Arial Narrow"/>
      <family val="2"/>
    </font>
    <font>
      <b/>
      <sz val="20"/>
      <color theme="1"/>
      <name val="Arial Narrow"/>
      <family val="2"/>
    </font>
    <font>
      <b/>
      <sz val="14"/>
      <color rgb="FF000099"/>
      <name val="Arial Narrow"/>
      <family val="2"/>
    </font>
    <font>
      <b/>
      <sz val="12"/>
      <color rgb="FF000099"/>
      <name val="Arial Narrow"/>
      <family val="2"/>
    </font>
    <font>
      <sz val="18"/>
      <color theme="1"/>
      <name val="Arial Narrow"/>
      <family val="2"/>
    </font>
    <font>
      <b/>
      <sz val="11"/>
      <color theme="1"/>
      <name val="Arial"/>
      <family val="2"/>
    </font>
    <font>
      <b/>
      <sz val="10"/>
      <color theme="1"/>
      <name val="Arial"/>
      <family val="2"/>
    </font>
    <font>
      <sz val="10"/>
      <color theme="1"/>
      <name val="Arial"/>
      <family val="2"/>
    </font>
    <font>
      <b/>
      <sz val="26"/>
      <name val="Calibri"/>
      <family val="2"/>
      <scheme val="minor"/>
    </font>
    <font>
      <sz val="10"/>
      <color theme="1"/>
      <name val="Arial Narrow"/>
      <family val="2"/>
    </font>
    <font>
      <b/>
      <sz val="12"/>
      <color theme="1"/>
      <name val="Arial"/>
      <family val="2"/>
    </font>
    <font>
      <i/>
      <sz val="11"/>
      <color theme="1"/>
      <name val="Arial"/>
      <family val="2"/>
    </font>
    <font>
      <sz val="12"/>
      <color rgb="FF000000"/>
      <name val="Symbol"/>
      <family val="1"/>
      <charset val="2"/>
    </font>
    <font>
      <sz val="7"/>
      <color rgb="FF000000"/>
      <name val="Times New Roman"/>
      <family val="1"/>
    </font>
    <font>
      <sz val="12"/>
      <color rgb="FF000000"/>
      <name val="Arial"/>
      <family val="2"/>
    </font>
  </fonts>
  <fills count="17">
    <fill>
      <patternFill patternType="none"/>
    </fill>
    <fill>
      <patternFill patternType="gray125"/>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4" tint="-0.499984740745262"/>
        <bgColor indexed="64"/>
      </patternFill>
    </fill>
    <fill>
      <patternFill patternType="solid">
        <fgColor theme="3" tint="-0.249977111117893"/>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EFBCE"/>
        <bgColor indexed="64"/>
      </patternFill>
    </fill>
    <fill>
      <patternFill patternType="solid">
        <fgColor theme="0" tint="-0.249977111117893"/>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rgb="FFFFFF00"/>
        <bgColor indexed="64"/>
      </patternFill>
    </fill>
    <fill>
      <patternFill patternType="solid">
        <fgColor rgb="FFFF7C80"/>
        <bgColor indexed="64"/>
      </patternFill>
    </fill>
    <fill>
      <patternFill patternType="solid">
        <fgColor rgb="FFC5D9F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213">
    <xf numFmtId="0" fontId="0" fillId="0" borderId="0" xfId="0"/>
    <xf numFmtId="0" fontId="3" fillId="0" borderId="0" xfId="0" applyFont="1"/>
    <xf numFmtId="0" fontId="4" fillId="0" borderId="0" xfId="0" applyFont="1" applyBorder="1" applyAlignment="1"/>
    <xf numFmtId="0" fontId="5" fillId="0" borderId="0" xfId="0" applyFont="1"/>
    <xf numFmtId="0" fontId="5" fillId="0" borderId="0" xfId="0" applyFont="1" applyBorder="1"/>
    <xf numFmtId="0" fontId="5" fillId="4" borderId="0" xfId="0" applyFont="1" applyFill="1" applyBorder="1"/>
    <xf numFmtId="0" fontId="5" fillId="4" borderId="8" xfId="0" applyFont="1" applyFill="1" applyBorder="1"/>
    <xf numFmtId="0" fontId="5" fillId="4" borderId="6" xfId="0" applyFont="1" applyFill="1" applyBorder="1"/>
    <xf numFmtId="0" fontId="5" fillId="4" borderId="7" xfId="0" applyFont="1" applyFill="1" applyBorder="1"/>
    <xf numFmtId="0" fontId="5" fillId="4" borderId="9" xfId="0" applyFont="1" applyFill="1" applyBorder="1"/>
    <xf numFmtId="0" fontId="3" fillId="0" borderId="0" xfId="0" applyFont="1" applyProtection="1">
      <protection locked="0"/>
    </xf>
    <xf numFmtId="0" fontId="14" fillId="2" borderId="0" xfId="0" applyFont="1" applyFill="1" applyBorder="1" applyAlignment="1">
      <alignment horizontal="center"/>
    </xf>
    <xf numFmtId="0" fontId="10" fillId="2" borderId="0" xfId="0" applyFont="1" applyFill="1" applyBorder="1"/>
    <xf numFmtId="0" fontId="10" fillId="2" borderId="0" xfId="0" applyFont="1" applyFill="1" applyBorder="1" applyAlignment="1">
      <alignment horizontal="center"/>
    </xf>
    <xf numFmtId="0" fontId="10" fillId="2" borderId="0" xfId="0" applyFont="1" applyFill="1" applyBorder="1" applyAlignment="1"/>
    <xf numFmtId="0" fontId="10" fillId="2" borderId="0" xfId="0" applyFont="1" applyFill="1" applyBorder="1" applyAlignment="1">
      <alignment horizontal="right"/>
    </xf>
    <xf numFmtId="0" fontId="10" fillId="2" borderId="0" xfId="0" applyFont="1" applyFill="1" applyBorder="1" applyAlignment="1">
      <alignment vertical="center"/>
    </xf>
    <xf numFmtId="0" fontId="14" fillId="2" borderId="0" xfId="0" applyFont="1" applyFill="1" applyBorder="1"/>
    <xf numFmtId="0" fontId="12" fillId="4" borderId="0" xfId="0" applyFont="1" applyFill="1"/>
    <xf numFmtId="0" fontId="5" fillId="0" borderId="1" xfId="0" applyFont="1" applyBorder="1" applyAlignment="1" applyProtection="1">
      <alignment horizontal="center" vertical="center"/>
      <protection locked="0"/>
    </xf>
    <xf numFmtId="0" fontId="5" fillId="0" borderId="1" xfId="0" applyFont="1" applyBorder="1" applyAlignment="1" applyProtection="1">
      <alignment vertical="center"/>
      <protection locked="0"/>
    </xf>
    <xf numFmtId="0" fontId="5" fillId="0" borderId="0" xfId="0" applyFont="1" applyAlignment="1">
      <alignment vertical="center"/>
    </xf>
    <xf numFmtId="0" fontId="5" fillId="0" borderId="4" xfId="0" applyFont="1" applyBorder="1" applyAlignment="1" applyProtection="1">
      <alignment horizontal="center" vertical="center"/>
      <protection locked="0"/>
    </xf>
    <xf numFmtId="0" fontId="5" fillId="0" borderId="4" xfId="0" applyFont="1" applyBorder="1" applyAlignment="1" applyProtection="1">
      <alignment vertical="center"/>
      <protection locked="0"/>
    </xf>
    <xf numFmtId="1" fontId="7" fillId="10" borderId="1" xfId="0" applyNumberFormat="1" applyFont="1" applyFill="1" applyBorder="1" applyAlignment="1">
      <alignment horizontal="center" vertical="center"/>
    </xf>
    <xf numFmtId="1" fontId="7" fillId="10" borderId="4" xfId="0" applyNumberFormat="1" applyFont="1" applyFill="1" applyBorder="1" applyAlignment="1">
      <alignment horizontal="center" vertical="center"/>
    </xf>
    <xf numFmtId="0" fontId="10" fillId="11" borderId="6" xfId="0" applyFont="1" applyFill="1" applyBorder="1" applyAlignment="1">
      <alignment horizontal="left"/>
    </xf>
    <xf numFmtId="0" fontId="10" fillId="11" borderId="0" xfId="0" applyFont="1" applyFill="1" applyBorder="1" applyAlignment="1">
      <alignment horizontal="left"/>
    </xf>
    <xf numFmtId="0" fontId="5" fillId="2" borderId="0" xfId="0" applyFont="1" applyFill="1"/>
    <xf numFmtId="0" fontId="5" fillId="2" borderId="0" xfId="0" applyFont="1" applyFill="1" applyAlignment="1">
      <alignment vertical="center"/>
    </xf>
    <xf numFmtId="0" fontId="7" fillId="2" borderId="0" xfId="0" applyFont="1" applyFill="1" applyAlignment="1">
      <alignment vertical="center"/>
    </xf>
    <xf numFmtId="0" fontId="7" fillId="12" borderId="1" xfId="0" applyFont="1" applyFill="1" applyBorder="1" applyAlignment="1">
      <alignment horizontal="center" vertical="center"/>
    </xf>
    <xf numFmtId="164" fontId="9" fillId="0" borderId="1" xfId="0" applyNumberFormat="1" applyFont="1" applyBorder="1" applyAlignment="1">
      <alignment horizontal="center" vertical="center"/>
    </xf>
    <xf numFmtId="164" fontId="9" fillId="0" borderId="4" xfId="0" applyNumberFormat="1" applyFont="1" applyBorder="1" applyAlignment="1">
      <alignment horizontal="center" vertical="center"/>
    </xf>
    <xf numFmtId="0" fontId="5" fillId="4" borderId="5" xfId="0" applyFont="1" applyFill="1" applyBorder="1"/>
    <xf numFmtId="0" fontId="3" fillId="4" borderId="0" xfId="0" applyFont="1" applyFill="1"/>
    <xf numFmtId="0" fontId="3" fillId="0" borderId="0" xfId="0" applyFont="1" applyAlignment="1">
      <alignment horizontal="center" vertical="center"/>
    </xf>
    <xf numFmtId="0" fontId="3" fillId="0" borderId="0" xfId="0" applyFont="1" applyAlignment="1">
      <alignment horizontal="left"/>
    </xf>
    <xf numFmtId="0" fontId="3" fillId="7" borderId="0" xfId="0" applyFont="1" applyFill="1"/>
    <xf numFmtId="0" fontId="3" fillId="4" borderId="1" xfId="0" applyFont="1" applyFill="1" applyBorder="1" applyAlignment="1">
      <alignment horizontal="center"/>
    </xf>
    <xf numFmtId="0" fontId="3" fillId="7" borderId="0" xfId="0" applyFont="1" applyFill="1" applyAlignment="1">
      <alignment horizontal="center"/>
    </xf>
    <xf numFmtId="0" fontId="3" fillId="4" borderId="2" xfId="0" applyFont="1" applyFill="1" applyBorder="1" applyAlignment="1">
      <alignment horizontal="center"/>
    </xf>
    <xf numFmtId="0" fontId="10" fillId="9" borderId="1" xfId="0" applyFont="1" applyFill="1" applyBorder="1" applyAlignment="1">
      <alignment horizontal="center" vertical="center"/>
    </xf>
    <xf numFmtId="0" fontId="7" fillId="9" borderId="1" xfId="0" applyFont="1" applyFill="1" applyBorder="1" applyAlignment="1">
      <alignment horizontal="center"/>
    </xf>
    <xf numFmtId="0" fontId="3" fillId="11" borderId="1" xfId="0" applyFont="1" applyFill="1" applyBorder="1" applyAlignment="1">
      <alignment horizontal="center"/>
    </xf>
    <xf numFmtId="0" fontId="4" fillId="4" borderId="1" xfId="0" applyFont="1" applyFill="1" applyBorder="1" applyAlignment="1">
      <alignment horizontal="center"/>
    </xf>
    <xf numFmtId="0" fontId="12" fillId="11" borderId="0" xfId="0" applyFont="1" applyFill="1"/>
    <xf numFmtId="0" fontId="11" fillId="11" borderId="0" xfId="0" applyFont="1" applyFill="1" applyAlignment="1" applyProtection="1">
      <protection locked="0"/>
    </xf>
    <xf numFmtId="0" fontId="18" fillId="11" borderId="0" xfId="0" applyFont="1" applyFill="1" applyAlignment="1">
      <alignment horizontal="right" vertical="center"/>
    </xf>
    <xf numFmtId="0" fontId="11" fillId="11" borderId="0" xfId="0" applyFont="1" applyFill="1"/>
    <xf numFmtId="0" fontId="19" fillId="2" borderId="0" xfId="0" applyFont="1" applyFill="1" applyAlignment="1">
      <alignment horizontal="center" vertical="center"/>
    </xf>
    <xf numFmtId="0" fontId="21" fillId="2" borderId="0" xfId="0" applyFont="1" applyFill="1" applyAlignment="1">
      <alignment horizontal="center" vertical="center"/>
    </xf>
    <xf numFmtId="0" fontId="21" fillId="2" borderId="0" xfId="0" applyFont="1" applyFill="1" applyBorder="1" applyAlignment="1">
      <alignment horizontal="center" vertical="center"/>
    </xf>
    <xf numFmtId="0" fontId="3" fillId="2" borderId="0" xfId="0" applyFont="1" applyFill="1"/>
    <xf numFmtId="0" fontId="22" fillId="2" borderId="0" xfId="0" applyFont="1" applyFill="1" applyBorder="1"/>
    <xf numFmtId="0" fontId="22" fillId="2" borderId="0" xfId="0" applyFont="1" applyFill="1" applyBorder="1" applyAlignment="1">
      <alignment horizontal="center"/>
    </xf>
    <xf numFmtId="0" fontId="14" fillId="0" borderId="0" xfId="0" applyFont="1"/>
    <xf numFmtId="0" fontId="20" fillId="2" borderId="0" xfId="0" applyFont="1" applyFill="1" applyAlignment="1">
      <alignment horizontal="center" vertical="center"/>
    </xf>
    <xf numFmtId="0" fontId="20" fillId="2" borderId="0" xfId="0" applyFont="1" applyFill="1" applyBorder="1" applyAlignment="1">
      <alignment horizontal="center" vertical="center"/>
    </xf>
    <xf numFmtId="0" fontId="14" fillId="2" borderId="0" xfId="0" applyFont="1" applyFill="1"/>
    <xf numFmtId="0" fontId="17" fillId="2" borderId="0" xfId="0" applyFont="1" applyFill="1" applyBorder="1" applyAlignment="1">
      <alignment horizontal="left"/>
    </xf>
    <xf numFmtId="0" fontId="23" fillId="2" borderId="0" xfId="0" applyFont="1" applyFill="1" applyBorder="1" applyAlignment="1">
      <alignment horizontal="center"/>
    </xf>
    <xf numFmtId="0" fontId="23" fillId="2" borderId="0" xfId="0" applyFont="1" applyFill="1" applyBorder="1"/>
    <xf numFmtId="0" fontId="13" fillId="2" borderId="0" xfId="0" applyFont="1" applyFill="1" applyBorder="1"/>
    <xf numFmtId="0" fontId="3" fillId="2" borderId="0" xfId="0" applyFont="1" applyFill="1" applyAlignment="1">
      <alignment horizontal="center"/>
    </xf>
    <xf numFmtId="0" fontId="22" fillId="2" borderId="0" xfId="0" applyFont="1" applyFill="1" applyBorder="1" applyAlignment="1"/>
    <xf numFmtId="0" fontId="23" fillId="2" borderId="0" xfId="0" applyFont="1" applyFill="1" applyBorder="1" applyAlignment="1"/>
    <xf numFmtId="0" fontId="17" fillId="2" borderId="0" xfId="0" applyFont="1" applyFill="1" applyBorder="1"/>
    <xf numFmtId="0" fontId="3" fillId="0" borderId="1" xfId="0" applyFont="1" applyBorder="1"/>
    <xf numFmtId="0" fontId="3" fillId="0" borderId="0" xfId="0" applyFont="1" applyBorder="1" applyAlignment="1"/>
    <xf numFmtId="0" fontId="3" fillId="0" borderId="0" xfId="0" applyFont="1" applyBorder="1"/>
    <xf numFmtId="0" fontId="3" fillId="0" borderId="10" xfId="0" applyFont="1" applyBorder="1"/>
    <xf numFmtId="0" fontId="3" fillId="0" borderId="0" xfId="0" applyFont="1" applyBorder="1" applyAlignment="1">
      <alignment horizontal="center"/>
    </xf>
    <xf numFmtId="0" fontId="3" fillId="0" borderId="1" xfId="0" applyFont="1" applyBorder="1" applyAlignment="1">
      <alignment horizontal="left"/>
    </xf>
    <xf numFmtId="0" fontId="5" fillId="4" borderId="1" xfId="0" applyFont="1" applyFill="1" applyBorder="1" applyAlignment="1" applyProtection="1">
      <alignment vertical="center"/>
      <protection locked="0"/>
    </xf>
    <xf numFmtId="0" fontId="5" fillId="0" borderId="1" xfId="0" applyFont="1" applyBorder="1" applyAlignment="1">
      <alignment horizontal="center" vertical="center"/>
    </xf>
    <xf numFmtId="165" fontId="5" fillId="0" borderId="1" xfId="0" applyNumberFormat="1" applyFont="1" applyBorder="1" applyAlignment="1" applyProtection="1">
      <alignment horizontal="center" vertical="center"/>
      <protection locked="0"/>
    </xf>
    <xf numFmtId="0" fontId="5" fillId="0" borderId="1" xfId="0" applyFont="1" applyBorder="1" applyAlignment="1" applyProtection="1">
      <alignment horizontal="center" vertical="center"/>
      <protection hidden="1"/>
    </xf>
    <xf numFmtId="0" fontId="5" fillId="2" borderId="1" xfId="0" applyFont="1" applyFill="1" applyBorder="1" applyAlignment="1" applyProtection="1">
      <alignment vertical="center" wrapText="1"/>
      <protection hidden="1"/>
    </xf>
    <xf numFmtId="0" fontId="5" fillId="4" borderId="0" xfId="0" applyFont="1" applyFill="1" applyBorder="1" applyAlignment="1">
      <alignment horizontal="center"/>
    </xf>
    <xf numFmtId="0" fontId="5" fillId="4" borderId="0" xfId="0" applyFont="1" applyFill="1" applyBorder="1" applyAlignment="1" applyProtection="1">
      <alignment horizontal="center"/>
      <protection locked="0"/>
    </xf>
    <xf numFmtId="0" fontId="5" fillId="4" borderId="8" xfId="0" applyFont="1" applyFill="1" applyBorder="1" applyAlignment="1">
      <alignment horizontal="center"/>
    </xf>
    <xf numFmtId="0" fontId="5" fillId="2" borderId="2" xfId="0" applyFont="1" applyFill="1" applyBorder="1" applyAlignment="1">
      <alignment horizontal="center" vertical="center"/>
    </xf>
    <xf numFmtId="0" fontId="3" fillId="0" borderId="0" xfId="0" applyFont="1" applyBorder="1" applyAlignment="1">
      <alignment horizontal="center"/>
    </xf>
    <xf numFmtId="0" fontId="5" fillId="2" borderId="1" xfId="0" applyFont="1" applyFill="1" applyBorder="1" applyAlignment="1">
      <alignment horizontal="center" vertical="center"/>
    </xf>
    <xf numFmtId="0" fontId="4" fillId="0" borderId="0" xfId="0" applyFont="1" applyBorder="1" applyAlignment="1">
      <alignment horizontal="center"/>
    </xf>
    <xf numFmtId="0" fontId="5" fillId="4" borderId="0" xfId="0" applyFont="1" applyFill="1" applyBorder="1" applyAlignment="1" applyProtection="1">
      <protection locked="0"/>
    </xf>
    <xf numFmtId="0" fontId="5" fillId="4" borderId="0" xfId="0" applyFont="1" applyFill="1" applyBorder="1" applyAlignment="1"/>
    <xf numFmtId="0" fontId="7" fillId="11" borderId="5" xfId="0" applyFont="1" applyFill="1" applyBorder="1" applyAlignment="1">
      <alignment vertical="center"/>
    </xf>
    <xf numFmtId="0" fontId="7" fillId="11" borderId="11" xfId="0" applyFont="1" applyFill="1" applyBorder="1" applyAlignment="1">
      <alignment vertical="center"/>
    </xf>
    <xf numFmtId="0" fontId="7" fillId="11" borderId="6" xfId="0" applyFont="1" applyFill="1" applyBorder="1" applyAlignment="1">
      <alignment vertical="center"/>
    </xf>
    <xf numFmtId="0" fontId="7" fillId="11" borderId="12" xfId="0" applyFont="1" applyFill="1" applyBorder="1" applyAlignment="1">
      <alignment vertical="center"/>
    </xf>
    <xf numFmtId="0" fontId="7" fillId="11" borderId="7" xfId="0" applyFont="1" applyFill="1" applyBorder="1" applyAlignment="1">
      <alignment vertical="center"/>
    </xf>
    <xf numFmtId="0" fontId="7" fillId="11" borderId="13" xfId="0" applyFont="1" applyFill="1" applyBorder="1" applyAlignment="1">
      <alignment vertical="center"/>
    </xf>
    <xf numFmtId="0" fontId="3" fillId="0" borderId="0" xfId="0" applyFont="1" applyAlignment="1">
      <alignment vertical="center"/>
    </xf>
    <xf numFmtId="0" fontId="15" fillId="11" borderId="0" xfId="0" applyFont="1" applyFill="1" applyBorder="1" applyAlignment="1">
      <alignment horizontal="center" vertical="center"/>
    </xf>
    <xf numFmtId="0" fontId="16" fillId="11" borderId="0" xfId="0" applyFont="1" applyFill="1" applyBorder="1" applyAlignment="1">
      <alignment horizontal="center" vertical="center"/>
    </xf>
    <xf numFmtId="0" fontId="27" fillId="2" borderId="0" xfId="0" applyFont="1" applyFill="1" applyBorder="1" applyAlignment="1">
      <alignment horizontal="left"/>
    </xf>
    <xf numFmtId="0" fontId="6" fillId="2" borderId="0" xfId="0" applyFont="1" applyFill="1" applyAlignment="1">
      <alignment horizontal="right" vertical="center"/>
    </xf>
    <xf numFmtId="0" fontId="29" fillId="2" borderId="0" xfId="0" applyFont="1" applyFill="1" applyAlignment="1">
      <alignment vertical="center"/>
    </xf>
    <xf numFmtId="0" fontId="7" fillId="3" borderId="1" xfId="0" applyFont="1" applyFill="1" applyBorder="1" applyAlignment="1">
      <alignment horizontal="center" vertical="center"/>
    </xf>
    <xf numFmtId="0" fontId="8" fillId="0" borderId="0" xfId="0" applyFont="1" applyFill="1" applyBorder="1" applyAlignment="1" applyProtection="1">
      <protection locked="0"/>
    </xf>
    <xf numFmtId="0" fontId="5" fillId="2" borderId="0" xfId="0" applyFont="1" applyFill="1" applyAlignment="1">
      <alignment horizontal="center"/>
    </xf>
    <xf numFmtId="0" fontId="8" fillId="0" borderId="0" xfId="0" applyFont="1" applyFill="1" applyBorder="1" applyAlignment="1" applyProtection="1">
      <alignment horizontal="center"/>
      <protection locked="0"/>
    </xf>
    <xf numFmtId="0" fontId="5" fillId="4" borderId="9" xfId="0" applyFont="1" applyFill="1" applyBorder="1" applyAlignment="1">
      <alignment horizontal="center"/>
    </xf>
    <xf numFmtId="0" fontId="5" fillId="0" borderId="0" xfId="0" applyFont="1" applyAlignment="1">
      <alignment horizontal="center"/>
    </xf>
    <xf numFmtId="0" fontId="11" fillId="11" borderId="0" xfId="0" applyFont="1" applyFill="1" applyAlignment="1" applyProtection="1">
      <alignment horizontal="center"/>
      <protection locked="0"/>
    </xf>
    <xf numFmtId="0" fontId="11" fillId="11" borderId="0" xfId="0" applyFont="1" applyFill="1" applyAlignment="1">
      <alignment horizontal="center"/>
    </xf>
    <xf numFmtId="0" fontId="5" fillId="2" borderId="0" xfId="0" applyFont="1" applyFill="1" applyAlignment="1">
      <alignment horizontal="center" vertical="center"/>
    </xf>
    <xf numFmtId="0" fontId="5" fillId="4" borderId="11" xfId="0" applyFont="1" applyFill="1" applyBorder="1" applyAlignment="1">
      <alignment horizontal="center"/>
    </xf>
    <xf numFmtId="0" fontId="5" fillId="4" borderId="12" xfId="0" applyFont="1" applyFill="1" applyBorder="1" applyAlignment="1">
      <alignment horizontal="center"/>
    </xf>
    <xf numFmtId="0" fontId="5" fillId="4" borderId="13" xfId="0" applyFont="1" applyFill="1" applyBorder="1" applyAlignment="1">
      <alignment horizontal="center"/>
    </xf>
    <xf numFmtId="0" fontId="5" fillId="0" borderId="6" xfId="0" applyFont="1" applyBorder="1"/>
    <xf numFmtId="0" fontId="7" fillId="2" borderId="0" xfId="0" applyFont="1" applyFill="1" applyBorder="1" applyAlignment="1">
      <alignment vertical="top"/>
    </xf>
    <xf numFmtId="0" fontId="13" fillId="5" borderId="1" xfId="0" applyFont="1" applyFill="1" applyBorder="1" applyAlignment="1">
      <alignment horizontal="center" vertical="center"/>
    </xf>
    <xf numFmtId="0" fontId="13" fillId="5" borderId="1" xfId="0" applyFont="1" applyFill="1" applyBorder="1" applyAlignment="1">
      <alignment horizontal="center" vertical="center" wrapText="1"/>
    </xf>
    <xf numFmtId="0" fontId="13" fillId="5" borderId="2" xfId="0" applyFont="1" applyFill="1" applyBorder="1" applyAlignment="1">
      <alignment horizontal="center" vertical="center"/>
    </xf>
    <xf numFmtId="0" fontId="4" fillId="4" borderId="3" xfId="0" applyFont="1" applyFill="1" applyBorder="1" applyAlignment="1"/>
    <xf numFmtId="165" fontId="10" fillId="4" borderId="3" xfId="0" applyNumberFormat="1" applyFont="1" applyFill="1" applyBorder="1" applyAlignment="1"/>
    <xf numFmtId="0" fontId="10" fillId="4" borderId="3" xfId="0" applyFont="1" applyFill="1" applyBorder="1" applyAlignment="1"/>
    <xf numFmtId="0" fontId="10" fillId="4" borderId="3" xfId="0" applyNumberFormat="1" applyFont="1" applyFill="1" applyBorder="1" applyAlignment="1"/>
    <xf numFmtId="0" fontId="8" fillId="2" borderId="1" xfId="0" applyFont="1" applyFill="1" applyBorder="1" applyAlignment="1">
      <alignment horizontal="center" vertical="center"/>
    </xf>
    <xf numFmtId="0" fontId="6" fillId="11" borderId="0" xfId="0" applyFont="1" applyFill="1" applyBorder="1" applyAlignment="1" applyProtection="1">
      <alignment vertical="center"/>
      <protection locked="0"/>
    </xf>
    <xf numFmtId="0" fontId="25" fillId="11" borderId="5" xfId="0" applyFont="1" applyFill="1" applyBorder="1" applyAlignment="1">
      <alignment vertical="center"/>
    </xf>
    <xf numFmtId="0" fontId="25" fillId="11" borderId="11" xfId="0" applyFont="1" applyFill="1" applyBorder="1" applyAlignment="1">
      <alignment vertical="center"/>
    </xf>
    <xf numFmtId="0" fontId="25" fillId="11" borderId="6" xfId="0" applyFont="1" applyFill="1" applyBorder="1" applyAlignment="1">
      <alignment vertical="center"/>
    </xf>
    <xf numFmtId="0" fontId="25" fillId="11" borderId="12" xfId="0" applyFont="1" applyFill="1" applyBorder="1" applyAlignment="1">
      <alignment vertical="center"/>
    </xf>
    <xf numFmtId="0" fontId="30" fillId="0" borderId="5" xfId="0" applyFont="1" applyBorder="1" applyAlignment="1">
      <alignment horizontal="left" vertical="center"/>
    </xf>
    <xf numFmtId="0" fontId="1" fillId="0" borderId="0" xfId="0" applyFont="1" applyBorder="1"/>
    <xf numFmtId="0" fontId="1" fillId="0" borderId="0" xfId="0" applyFont="1"/>
    <xf numFmtId="0" fontId="1" fillId="0" borderId="0" xfId="0" applyFont="1" applyBorder="1" applyAlignment="1">
      <alignment horizontal="center" vertical="top"/>
    </xf>
    <xf numFmtId="0" fontId="31" fillId="13" borderId="1" xfId="0" applyFont="1" applyFill="1" applyBorder="1" applyAlignment="1">
      <alignment horizontal="center" vertical="top" wrapText="1"/>
    </xf>
    <xf numFmtId="0" fontId="30" fillId="13" borderId="1" xfId="0" applyFont="1" applyFill="1" applyBorder="1" applyAlignment="1">
      <alignment horizontal="center" vertical="center"/>
    </xf>
    <xf numFmtId="0" fontId="30" fillId="0" borderId="1" xfId="0" applyFont="1" applyBorder="1" applyAlignment="1">
      <alignment horizontal="center" vertical="center"/>
    </xf>
    <xf numFmtId="0" fontId="1" fillId="0" borderId="1" xfId="0" applyFont="1" applyBorder="1" applyAlignment="1">
      <alignment horizontal="left" vertical="top" wrapText="1"/>
    </xf>
    <xf numFmtId="0" fontId="1" fillId="0" borderId="0" xfId="0" applyFont="1" applyAlignment="1">
      <alignment wrapText="1"/>
    </xf>
    <xf numFmtId="0" fontId="1" fillId="0" borderId="0" xfId="0" applyFont="1" applyAlignment="1">
      <alignment horizontal="left" vertical="top" wrapText="1"/>
    </xf>
    <xf numFmtId="0" fontId="1" fillId="0" borderId="0" xfId="0" applyFont="1" applyAlignment="1">
      <alignment vertical="top" wrapText="1"/>
    </xf>
    <xf numFmtId="0" fontId="1" fillId="0" borderId="0" xfId="0" applyFont="1" applyBorder="1" applyAlignment="1">
      <alignment horizontal="left" vertical="top" wrapText="1"/>
    </xf>
    <xf numFmtId="0" fontId="1" fillId="0" borderId="0" xfId="0" applyFont="1" applyAlignment="1">
      <alignment horizontal="left" vertical="center" wrapText="1"/>
    </xf>
    <xf numFmtId="0" fontId="32" fillId="13" borderId="1" xfId="0" applyFont="1" applyFill="1" applyBorder="1" applyAlignment="1">
      <alignment horizontal="center" vertical="top" wrapText="1"/>
    </xf>
    <xf numFmtId="0" fontId="1" fillId="0" borderId="1" xfId="0" applyFont="1" applyBorder="1" applyAlignment="1">
      <alignment vertical="top" wrapText="1"/>
    </xf>
    <xf numFmtId="0" fontId="30" fillId="0" borderId="0" xfId="0" applyFont="1" applyBorder="1" applyAlignment="1">
      <alignment horizontal="center" vertical="center"/>
    </xf>
    <xf numFmtId="0" fontId="1" fillId="0" borderId="0" xfId="0" applyFont="1" applyBorder="1" applyAlignment="1">
      <alignment vertical="top" wrapText="1"/>
    </xf>
    <xf numFmtId="0" fontId="1" fillId="0" borderId="0" xfId="0" applyFont="1" applyBorder="1" applyAlignment="1">
      <alignment wrapText="1"/>
    </xf>
    <xf numFmtId="0" fontId="31" fillId="14" borderId="1" xfId="0" applyFont="1" applyFill="1" applyBorder="1" applyAlignment="1">
      <alignment horizontal="center" vertical="top" wrapText="1"/>
    </xf>
    <xf numFmtId="0" fontId="30" fillId="14" borderId="1" xfId="0" applyFont="1" applyFill="1" applyBorder="1" applyAlignment="1">
      <alignment horizontal="center" vertical="center"/>
    </xf>
    <xf numFmtId="0" fontId="1" fillId="0" borderId="10" xfId="0" applyFont="1" applyBorder="1" applyAlignment="1">
      <alignment horizontal="center" vertical="top"/>
    </xf>
    <xf numFmtId="0" fontId="1" fillId="0" borderId="10" xfId="0" applyFont="1" applyBorder="1"/>
    <xf numFmtId="0" fontId="1" fillId="0" borderId="1" xfId="0" applyFont="1" applyBorder="1" applyAlignment="1">
      <alignment horizontal="center" vertical="top"/>
    </xf>
    <xf numFmtId="0" fontId="1" fillId="0" borderId="1" xfId="0" applyFont="1" applyBorder="1"/>
    <xf numFmtId="0" fontId="1" fillId="0" borderId="0" xfId="0" applyFont="1" applyAlignment="1">
      <alignment horizontal="center" vertical="top"/>
    </xf>
    <xf numFmtId="0" fontId="10" fillId="2" borderId="0" xfId="0" applyFont="1" applyFill="1" applyBorder="1" applyAlignment="1">
      <alignment wrapText="1"/>
    </xf>
    <xf numFmtId="0" fontId="8" fillId="2" borderId="14" xfId="0" applyFont="1" applyFill="1" applyBorder="1" applyAlignment="1">
      <alignment horizontal="center" vertical="center" wrapText="1"/>
    </xf>
    <xf numFmtId="0" fontId="6" fillId="12" borderId="1" xfId="0" applyFont="1" applyFill="1" applyBorder="1" applyAlignment="1">
      <alignment horizontal="center" vertical="center" wrapText="1"/>
    </xf>
    <xf numFmtId="0" fontId="17" fillId="2" borderId="0" xfId="0" applyFont="1" applyFill="1" applyBorder="1" applyAlignment="1"/>
    <xf numFmtId="0" fontId="6" fillId="12" borderId="2" xfId="0" applyFont="1" applyFill="1" applyBorder="1" applyAlignment="1">
      <alignment horizontal="center" vertical="center" wrapText="1"/>
    </xf>
    <xf numFmtId="0" fontId="3" fillId="4" borderId="2" xfId="0" applyFont="1" applyFill="1" applyBorder="1" applyAlignment="1"/>
    <xf numFmtId="165" fontId="14" fillId="4" borderId="2" xfId="0" applyNumberFormat="1" applyFont="1" applyFill="1" applyBorder="1" applyAlignment="1">
      <alignment horizontal="left"/>
    </xf>
    <xf numFmtId="0" fontId="14" fillId="4" borderId="2" xfId="0" applyFont="1" applyFill="1" applyBorder="1" applyAlignment="1"/>
    <xf numFmtId="0" fontId="14" fillId="4" borderId="2" xfId="0" applyNumberFormat="1" applyFont="1" applyFill="1" applyBorder="1" applyAlignment="1"/>
    <xf numFmtId="0" fontId="1" fillId="0" borderId="1" xfId="0" applyFont="1" applyBorder="1" applyAlignment="1">
      <alignment horizontal="left" vertical="center" wrapText="1"/>
    </xf>
    <xf numFmtId="49" fontId="1" fillId="0" borderId="1" xfId="0" applyNumberFormat="1" applyFont="1" applyBorder="1" applyAlignment="1">
      <alignment horizontal="left" vertical="top" wrapText="1"/>
    </xf>
    <xf numFmtId="0" fontId="37" fillId="0" borderId="1" xfId="0" applyFont="1" applyBorder="1" applyAlignment="1">
      <alignment horizontal="left" vertical="center" wrapText="1"/>
    </xf>
    <xf numFmtId="0" fontId="39" fillId="0" borderId="1" xfId="0" applyFont="1" applyBorder="1" applyAlignment="1">
      <alignment horizontal="left" vertical="center" wrapText="1"/>
    </xf>
    <xf numFmtId="0" fontId="1" fillId="0" borderId="1" xfId="0" applyFont="1" applyBorder="1" applyAlignment="1">
      <alignment horizontal="justify" vertical="top" wrapText="1"/>
    </xf>
    <xf numFmtId="0" fontId="14" fillId="16" borderId="0" xfId="0" applyFont="1" applyFill="1"/>
    <xf numFmtId="0" fontId="17" fillId="16" borderId="0" xfId="0" applyFont="1" applyFill="1" applyBorder="1"/>
    <xf numFmtId="0" fontId="10" fillId="16" borderId="0" xfId="0" applyFont="1" applyFill="1" applyBorder="1"/>
    <xf numFmtId="0" fontId="14" fillId="16" borderId="0" xfId="0" applyFont="1" applyFill="1" applyBorder="1" applyAlignment="1">
      <alignment horizontal="center"/>
    </xf>
    <xf numFmtId="0" fontId="14" fillId="16" borderId="0" xfId="0" applyFont="1" applyFill="1" applyBorder="1"/>
    <xf numFmtId="0" fontId="11" fillId="6" borderId="1" xfId="0" applyFont="1" applyFill="1" applyBorder="1" applyAlignment="1">
      <alignment horizontal="center" vertical="center"/>
    </xf>
    <xf numFmtId="0" fontId="13" fillId="6" borderId="0"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6" fillId="12" borderId="10" xfId="0" applyFont="1" applyFill="1" applyBorder="1" applyAlignment="1">
      <alignment horizontal="center" vertical="center" wrapText="1"/>
    </xf>
    <xf numFmtId="0" fontId="6" fillId="12" borderId="1" xfId="0" applyFont="1" applyFill="1" applyBorder="1" applyAlignment="1">
      <alignment horizontal="center" vertical="center" wrapText="1"/>
    </xf>
    <xf numFmtId="0" fontId="35" fillId="15" borderId="2" xfId="0" applyFont="1" applyFill="1" applyBorder="1" applyAlignment="1">
      <alignment horizontal="center" vertical="center" wrapText="1"/>
    </xf>
    <xf numFmtId="0" fontId="35" fillId="15" borderId="3" xfId="0" applyFont="1" applyFill="1" applyBorder="1" applyAlignment="1">
      <alignment horizontal="center" vertical="center" wrapText="1"/>
    </xf>
    <xf numFmtId="0" fontId="34" fillId="14" borderId="2" xfId="0" applyFont="1" applyFill="1" applyBorder="1" applyAlignment="1">
      <alignment horizontal="center" vertical="center"/>
    </xf>
    <xf numFmtId="0" fontId="34" fillId="14" borderId="14" xfId="0" applyFont="1" applyFill="1" applyBorder="1" applyAlignment="1">
      <alignment horizontal="center" vertical="center"/>
    </xf>
    <xf numFmtId="0" fontId="34" fillId="14" borderId="3" xfId="0" applyFont="1" applyFill="1" applyBorder="1" applyAlignment="1">
      <alignment horizontal="center" vertical="center"/>
    </xf>
    <xf numFmtId="0" fontId="5" fillId="4" borderId="0" xfId="0" applyFont="1" applyFill="1" applyBorder="1" applyAlignment="1" applyProtection="1">
      <alignment horizontal="center"/>
      <protection locked="0"/>
    </xf>
    <xf numFmtId="0" fontId="5" fillId="4" borderId="8" xfId="0" applyFont="1" applyFill="1" applyBorder="1" applyAlignment="1">
      <alignment horizontal="center"/>
    </xf>
    <xf numFmtId="0" fontId="7" fillId="2" borderId="2" xfId="0" applyFont="1" applyFill="1" applyBorder="1" applyAlignment="1">
      <alignment horizontal="center" vertical="center"/>
    </xf>
    <xf numFmtId="0" fontId="7" fillId="2" borderId="14" xfId="0" applyFont="1" applyFill="1" applyBorder="1" applyAlignment="1">
      <alignment horizontal="center" vertical="center"/>
    </xf>
    <xf numFmtId="0" fontId="6" fillId="12" borderId="4" xfId="0" applyFont="1" applyFill="1" applyBorder="1" applyAlignment="1">
      <alignment horizontal="center" vertical="center" wrapText="1"/>
    </xf>
    <xf numFmtId="0" fontId="8" fillId="8" borderId="14" xfId="0" applyFont="1" applyFill="1" applyBorder="1" applyAlignment="1">
      <alignment horizontal="left" vertical="center" wrapText="1"/>
    </xf>
    <xf numFmtId="0" fontId="8" fillId="8" borderId="3" xfId="0" applyFont="1" applyFill="1" applyBorder="1" applyAlignment="1">
      <alignment horizontal="left" vertical="center" wrapText="1"/>
    </xf>
    <xf numFmtId="0" fontId="24" fillId="4" borderId="0" xfId="0" applyFont="1" applyFill="1" applyAlignment="1">
      <alignment horizontal="center" vertical="center"/>
    </xf>
    <xf numFmtId="0" fontId="7" fillId="2" borderId="0" xfId="0" applyFont="1" applyFill="1" applyBorder="1" applyAlignment="1">
      <alignment horizontal="left" wrapText="1"/>
    </xf>
    <xf numFmtId="0" fontId="10" fillId="11" borderId="7" xfId="0" applyFont="1" applyFill="1" applyBorder="1" applyAlignment="1">
      <alignment horizontal="left"/>
    </xf>
    <xf numFmtId="0" fontId="10" fillId="11" borderId="9" xfId="0" applyFont="1" applyFill="1" applyBorder="1" applyAlignment="1">
      <alignment horizontal="left"/>
    </xf>
    <xf numFmtId="0" fontId="10" fillId="11" borderId="6" xfId="0" applyFont="1" applyFill="1" applyBorder="1" applyAlignment="1">
      <alignment horizontal="left"/>
    </xf>
    <xf numFmtId="0" fontId="10" fillId="11" borderId="0" xfId="0" applyFont="1" applyFill="1" applyBorder="1" applyAlignment="1">
      <alignment horizontal="left"/>
    </xf>
    <xf numFmtId="0" fontId="33" fillId="2" borderId="0" xfId="0" applyFont="1" applyFill="1" applyBorder="1" applyAlignment="1">
      <alignment horizontal="left" vertical="center"/>
    </xf>
    <xf numFmtId="0" fontId="13" fillId="5" borderId="4" xfId="0" applyFont="1" applyFill="1" applyBorder="1" applyAlignment="1">
      <alignment horizontal="center" vertical="center"/>
    </xf>
    <xf numFmtId="0" fontId="6" fillId="2" borderId="2" xfId="0" applyFont="1" applyFill="1" applyBorder="1" applyAlignment="1">
      <alignment horizontal="left" vertical="center" wrapText="1" indent="1"/>
    </xf>
    <xf numFmtId="0" fontId="6" fillId="2" borderId="3" xfId="0" applyFont="1" applyFill="1" applyBorder="1" applyAlignment="1">
      <alignment horizontal="left" vertical="center" wrapText="1" indent="1"/>
    </xf>
    <xf numFmtId="0" fontId="20" fillId="2" borderId="2" xfId="0" applyFont="1" applyFill="1" applyBorder="1" applyAlignment="1">
      <alignment horizontal="center" vertical="center" wrapText="1"/>
    </xf>
    <xf numFmtId="0" fontId="20" fillId="2" borderId="14"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7" fillId="11" borderId="0" xfId="0" applyFont="1" applyFill="1" applyBorder="1" applyAlignment="1">
      <alignment horizontal="center" vertical="center"/>
    </xf>
    <xf numFmtId="0" fontId="28" fillId="11" borderId="0" xfId="0" applyFont="1" applyFill="1" applyBorder="1" applyAlignment="1">
      <alignment horizontal="center" vertical="center"/>
    </xf>
    <xf numFmtId="0" fontId="10" fillId="11" borderId="5" xfId="0" applyFont="1" applyFill="1" applyBorder="1" applyAlignment="1">
      <alignment horizontal="left"/>
    </xf>
    <xf numFmtId="0" fontId="10" fillId="11" borderId="8" xfId="0" applyFont="1" applyFill="1" applyBorder="1" applyAlignment="1">
      <alignment horizontal="left"/>
    </xf>
    <xf numFmtId="0" fontId="22" fillId="2" borderId="0" xfId="0" applyFont="1" applyFill="1" applyBorder="1" applyAlignment="1">
      <alignment vertical="center" wrapText="1"/>
    </xf>
    <xf numFmtId="0" fontId="22" fillId="2" borderId="0" xfId="0" applyFont="1" applyFill="1" applyBorder="1" applyAlignment="1">
      <alignment horizontal="center" vertical="center" wrapText="1"/>
    </xf>
    <xf numFmtId="0" fontId="26" fillId="11" borderId="0" xfId="0" applyFont="1" applyFill="1" applyAlignment="1">
      <alignment horizontal="center" vertical="center"/>
    </xf>
    <xf numFmtId="0" fontId="14" fillId="2" borderId="0" xfId="0" applyFont="1" applyFill="1" applyBorder="1" applyAlignment="1">
      <alignment horizontal="center" vertical="center" wrapText="1"/>
    </xf>
    <xf numFmtId="0" fontId="30" fillId="12" borderId="1" xfId="0" applyFont="1" applyFill="1" applyBorder="1" applyAlignment="1">
      <alignment horizontal="center" vertical="center"/>
    </xf>
    <xf numFmtId="0" fontId="30" fillId="14" borderId="1" xfId="0" applyFont="1" applyFill="1" applyBorder="1" applyAlignment="1">
      <alignment horizontal="center" vertical="center"/>
    </xf>
    <xf numFmtId="0" fontId="30" fillId="2" borderId="1" xfId="0" applyFont="1" applyFill="1" applyBorder="1" applyAlignment="1">
      <alignment horizontal="center" vertical="center"/>
    </xf>
  </cellXfs>
  <cellStyles count="1">
    <cellStyle name="Normal" xfId="0" builtinId="0"/>
  </cellStyles>
  <dxfs count="0"/>
  <tableStyles count="0" defaultTableStyle="TableStyleMedium9" defaultPivotStyle="PivotStyleLight16"/>
  <colors>
    <mruColors>
      <color rgb="FFC5D9F1"/>
      <color rgb="FF000099"/>
      <color rgb="FFCC3399"/>
      <color rgb="FFFFFF66"/>
      <color rgb="FFFF9900"/>
      <color rgb="FF00FFFF"/>
      <color rgb="FFE45AD4"/>
      <color rgb="FF00CC99"/>
      <color rgb="FFFF3399"/>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1"/>
    <c:plotArea>
      <c:layout/>
      <c:barChart>
        <c:barDir val="col"/>
        <c:grouping val="clustered"/>
        <c:varyColors val="0"/>
        <c:ser>
          <c:idx val="0"/>
          <c:order val="0"/>
          <c:tx>
            <c:strRef>
              <c:f>'GRAF PELAPORAN'!$B$29</c:f>
              <c:strCache>
                <c:ptCount val="1"/>
                <c:pt idx="0">
                  <c:v>BIL. MURID</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PELAPORAN'!$C$28:$H$28</c:f>
              <c:strCache>
                <c:ptCount val="6"/>
                <c:pt idx="0">
                  <c:v>TP 1</c:v>
                </c:pt>
                <c:pt idx="1">
                  <c:v>TP 2</c:v>
                </c:pt>
                <c:pt idx="2">
                  <c:v> TP 3</c:v>
                </c:pt>
                <c:pt idx="3">
                  <c:v>TP 4</c:v>
                </c:pt>
                <c:pt idx="4">
                  <c:v>TP  5</c:v>
                </c:pt>
                <c:pt idx="5">
                  <c:v>TP 6</c:v>
                </c:pt>
              </c:strCache>
            </c:strRef>
          </c:cat>
          <c:val>
            <c:numRef>
              <c:f>'GRAF PELAPORAN'!$C$29:$H$29</c:f>
              <c:numCache>
                <c:formatCode>General</c:formatCode>
                <c:ptCount val="6"/>
                <c:pt idx="0">
                  <c:v>0</c:v>
                </c:pt>
                <c:pt idx="1">
                  <c:v>0</c:v>
                </c:pt>
                <c:pt idx="2">
                  <c:v>10</c:v>
                </c:pt>
                <c:pt idx="3">
                  <c:v>9</c:v>
                </c:pt>
                <c:pt idx="4">
                  <c:v>31</c:v>
                </c:pt>
                <c:pt idx="5">
                  <c:v>10</c:v>
                </c:pt>
              </c:numCache>
            </c:numRef>
          </c:val>
          <c:extLst>
            <c:ext xmlns:c16="http://schemas.microsoft.com/office/drawing/2014/chart" uri="{C3380CC4-5D6E-409C-BE32-E72D297353CC}">
              <c16:uniqueId val="{00000000-CB88-424B-A3D9-BF9585C14606}"/>
            </c:ext>
          </c:extLst>
        </c:ser>
        <c:dLbls>
          <c:showLegendKey val="0"/>
          <c:showVal val="0"/>
          <c:showCatName val="0"/>
          <c:showSerName val="0"/>
          <c:showPercent val="0"/>
          <c:showBubbleSize val="0"/>
        </c:dLbls>
        <c:gapWidth val="150"/>
        <c:axId val="-1361353184"/>
        <c:axId val="-1361343392"/>
      </c:barChart>
      <c:catAx>
        <c:axId val="-1361353184"/>
        <c:scaling>
          <c:orientation val="minMax"/>
        </c:scaling>
        <c:delete val="0"/>
        <c:axPos val="b"/>
        <c:numFmt formatCode="General" sourceLinked="0"/>
        <c:majorTickMark val="out"/>
        <c:minorTickMark val="none"/>
        <c:tickLblPos val="nextTo"/>
        <c:crossAx val="-1361343392"/>
        <c:crosses val="autoZero"/>
        <c:auto val="1"/>
        <c:lblAlgn val="ctr"/>
        <c:lblOffset val="100"/>
        <c:noMultiLvlLbl val="0"/>
      </c:catAx>
      <c:valAx>
        <c:axId val="-1361343392"/>
        <c:scaling>
          <c:orientation val="minMax"/>
          <c:max val="60"/>
        </c:scaling>
        <c:delete val="0"/>
        <c:axPos val="l"/>
        <c:numFmt formatCode="General" sourceLinked="1"/>
        <c:majorTickMark val="out"/>
        <c:minorTickMark val="none"/>
        <c:tickLblPos val="nextTo"/>
        <c:crossAx val="-1361353184"/>
        <c:crosses val="autoZero"/>
        <c:crossBetween val="between"/>
        <c:majorUnit val="10"/>
      </c:valAx>
    </c:plotArea>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8"/>
    </mc:Choice>
    <mc:Fallback>
      <c:style val="28"/>
    </mc:Fallback>
  </mc:AlternateContent>
  <c:chart>
    <c:autoTitleDeleted val="1"/>
    <c:plotArea>
      <c:layout/>
      <c:barChart>
        <c:barDir val="col"/>
        <c:grouping val="clustered"/>
        <c:varyColors val="0"/>
        <c:ser>
          <c:idx val="0"/>
          <c:order val="0"/>
          <c:tx>
            <c:strRef>
              <c:f>'GRAF PELAPORAN'!$B$101</c:f>
              <c:strCache>
                <c:ptCount val="1"/>
                <c:pt idx="0">
                  <c:v>BIL. MURID</c:v>
                </c:pt>
              </c:strCache>
            </c:strRef>
          </c:tx>
          <c:invertIfNegative val="0"/>
          <c:val>
            <c:numRef>
              <c:f>'GRAF PELAPORAN'!$C$101:$H$101</c:f>
            </c:numRef>
          </c:val>
          <c:extLst>
            <c:ext xmlns:c15="http://schemas.microsoft.com/office/drawing/2012/chart" uri="{02D57815-91ED-43cb-92C2-25804820EDAC}">
              <c15:filteredCategoryTitle>
                <c15:cat>
                  <c:multiLvlStrRef>
                    <c:extLst>
                      <c:ext uri="{02D57815-91ED-43cb-92C2-25804820EDAC}">
                        <c15:formulaRef>
                          <c15:sqref>'GRAF PELAPORAN'!$C$100:$H$100</c15:sqref>
                        </c15:formulaRef>
                      </c:ext>
                    </c:extLst>
                  </c:multiLvlStrRef>
                </c15:cat>
              </c15:filteredCategoryTitle>
            </c:ext>
            <c:ext xmlns:c16="http://schemas.microsoft.com/office/drawing/2014/chart" uri="{C3380CC4-5D6E-409C-BE32-E72D297353CC}">
              <c16:uniqueId val="{00000000-426A-4916-8670-1AB8FB29B13D}"/>
            </c:ext>
          </c:extLst>
        </c:ser>
        <c:dLbls>
          <c:showLegendKey val="0"/>
          <c:showVal val="0"/>
          <c:showCatName val="0"/>
          <c:showSerName val="0"/>
          <c:showPercent val="0"/>
          <c:showBubbleSize val="0"/>
        </c:dLbls>
        <c:gapWidth val="150"/>
        <c:axId val="-1301525792"/>
        <c:axId val="-1301530144"/>
      </c:barChart>
      <c:catAx>
        <c:axId val="-1301525792"/>
        <c:scaling>
          <c:orientation val="minMax"/>
        </c:scaling>
        <c:delete val="0"/>
        <c:axPos val="b"/>
        <c:numFmt formatCode="General" sourceLinked="0"/>
        <c:majorTickMark val="out"/>
        <c:minorTickMark val="none"/>
        <c:tickLblPos val="nextTo"/>
        <c:crossAx val="-1301530144"/>
        <c:crosses val="autoZero"/>
        <c:auto val="1"/>
        <c:lblAlgn val="ctr"/>
        <c:lblOffset val="100"/>
        <c:noMultiLvlLbl val="0"/>
      </c:catAx>
      <c:valAx>
        <c:axId val="-1301530144"/>
        <c:scaling>
          <c:orientation val="minMax"/>
          <c:max val="60"/>
        </c:scaling>
        <c:delete val="0"/>
        <c:axPos val="l"/>
        <c:numFmt formatCode="General" sourceLinked="1"/>
        <c:majorTickMark val="out"/>
        <c:minorTickMark val="none"/>
        <c:tickLblPos val="nextTo"/>
        <c:crossAx val="-1301525792"/>
        <c:crosses val="autoZero"/>
        <c:crossBetween val="between"/>
        <c:majorUnit val="10"/>
      </c:valAx>
    </c:plotArea>
    <c:legend>
      <c:legendPos val="r"/>
      <c:overlay val="0"/>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8"/>
    </mc:Choice>
    <mc:Fallback>
      <c:style val="28"/>
    </mc:Fallback>
  </mc:AlternateContent>
  <c:chart>
    <c:autoTitleDeleted val="1"/>
    <c:plotArea>
      <c:layout/>
      <c:barChart>
        <c:barDir val="col"/>
        <c:grouping val="clustered"/>
        <c:varyColors val="0"/>
        <c:ser>
          <c:idx val="0"/>
          <c:order val="0"/>
          <c:tx>
            <c:strRef>
              <c:f>'GRAF PELAPORAN'!$J$101</c:f>
              <c:strCache>
                <c:ptCount val="1"/>
                <c:pt idx="0">
                  <c:v>BIL. MURID</c:v>
                </c:pt>
              </c:strCache>
            </c:strRef>
          </c:tx>
          <c:invertIfNegative val="0"/>
          <c:val>
            <c:numRef>
              <c:f>'GRAF PELAPORAN'!$K$101:$P$101</c:f>
            </c:numRef>
          </c:val>
          <c:extLst>
            <c:ext xmlns:c15="http://schemas.microsoft.com/office/drawing/2012/chart" uri="{02D57815-91ED-43cb-92C2-25804820EDAC}">
              <c15:filteredCategoryTitle>
                <c15:cat>
                  <c:multiLvlStrRef>
                    <c:extLst>
                      <c:ext uri="{02D57815-91ED-43cb-92C2-25804820EDAC}">
                        <c15:formulaRef>
                          <c15:sqref>'GRAF PELAPORAN'!$K$100:$P$100</c15:sqref>
                        </c15:formulaRef>
                      </c:ext>
                    </c:extLst>
                  </c:multiLvlStrRef>
                </c15:cat>
              </c15:filteredCategoryTitle>
            </c:ext>
            <c:ext xmlns:c16="http://schemas.microsoft.com/office/drawing/2014/chart" uri="{C3380CC4-5D6E-409C-BE32-E72D297353CC}">
              <c16:uniqueId val="{00000000-644F-4EF2-835C-9639D6D962A6}"/>
            </c:ext>
          </c:extLst>
        </c:ser>
        <c:dLbls>
          <c:showLegendKey val="0"/>
          <c:showVal val="0"/>
          <c:showCatName val="0"/>
          <c:showSerName val="0"/>
          <c:showPercent val="0"/>
          <c:showBubbleSize val="0"/>
        </c:dLbls>
        <c:gapWidth val="150"/>
        <c:axId val="-1301521984"/>
        <c:axId val="-1301520896"/>
      </c:barChart>
      <c:catAx>
        <c:axId val="-1301521984"/>
        <c:scaling>
          <c:orientation val="minMax"/>
        </c:scaling>
        <c:delete val="0"/>
        <c:axPos val="b"/>
        <c:numFmt formatCode="General" sourceLinked="0"/>
        <c:majorTickMark val="out"/>
        <c:minorTickMark val="none"/>
        <c:tickLblPos val="nextTo"/>
        <c:crossAx val="-1301520896"/>
        <c:crosses val="autoZero"/>
        <c:auto val="1"/>
        <c:lblAlgn val="ctr"/>
        <c:lblOffset val="100"/>
        <c:noMultiLvlLbl val="0"/>
      </c:catAx>
      <c:valAx>
        <c:axId val="-1301520896"/>
        <c:scaling>
          <c:orientation val="minMax"/>
          <c:max val="60"/>
        </c:scaling>
        <c:delete val="0"/>
        <c:axPos val="l"/>
        <c:numFmt formatCode="General" sourceLinked="1"/>
        <c:majorTickMark val="out"/>
        <c:minorTickMark val="none"/>
        <c:tickLblPos val="nextTo"/>
        <c:crossAx val="-1301521984"/>
        <c:crosses val="autoZero"/>
        <c:crossBetween val="between"/>
        <c:majorUnit val="10"/>
      </c:valAx>
    </c:plotArea>
    <c:legend>
      <c:legendPos val="r"/>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9"/>
    </mc:Choice>
    <mc:Fallback>
      <c:style val="29"/>
    </mc:Fallback>
  </mc:AlternateContent>
  <c:chart>
    <c:autoTitleDeleted val="1"/>
    <c:plotArea>
      <c:layout/>
      <c:barChart>
        <c:barDir val="col"/>
        <c:grouping val="clustered"/>
        <c:varyColors val="0"/>
        <c:ser>
          <c:idx val="0"/>
          <c:order val="0"/>
          <c:tx>
            <c:strRef>
              <c:f>'GRAF PELAPORAN'!$B$119</c:f>
              <c:strCache>
                <c:ptCount val="1"/>
                <c:pt idx="0">
                  <c:v>BIL. MURID</c:v>
                </c:pt>
              </c:strCache>
            </c:strRef>
          </c:tx>
          <c:invertIfNegative val="0"/>
          <c:val>
            <c:numRef>
              <c:f>'GRAF PELAPORAN'!$C$119:$H$119</c:f>
            </c:numRef>
          </c:val>
          <c:extLst>
            <c:ext xmlns:c15="http://schemas.microsoft.com/office/drawing/2012/chart" uri="{02D57815-91ED-43cb-92C2-25804820EDAC}">
              <c15:filteredCategoryTitle>
                <c15:cat>
                  <c:multiLvlStrRef>
                    <c:extLst>
                      <c:ext uri="{02D57815-91ED-43cb-92C2-25804820EDAC}">
                        <c15:formulaRef>
                          <c15:sqref>'GRAF PELAPORAN'!$C$118:$H$118</c15:sqref>
                        </c15:formulaRef>
                      </c:ext>
                    </c:extLst>
                  </c:multiLvlStrRef>
                </c15:cat>
              </c15:filteredCategoryTitle>
            </c:ext>
            <c:ext xmlns:c16="http://schemas.microsoft.com/office/drawing/2014/chart" uri="{C3380CC4-5D6E-409C-BE32-E72D297353CC}">
              <c16:uniqueId val="{00000000-333C-4DBB-A3BE-12EF190C4F75}"/>
            </c:ext>
          </c:extLst>
        </c:ser>
        <c:dLbls>
          <c:showLegendKey val="0"/>
          <c:showVal val="0"/>
          <c:showCatName val="0"/>
          <c:showSerName val="0"/>
          <c:showPercent val="0"/>
          <c:showBubbleSize val="0"/>
        </c:dLbls>
        <c:gapWidth val="150"/>
        <c:axId val="-1301520352"/>
        <c:axId val="-1301534496"/>
      </c:barChart>
      <c:catAx>
        <c:axId val="-1301520352"/>
        <c:scaling>
          <c:orientation val="minMax"/>
        </c:scaling>
        <c:delete val="0"/>
        <c:axPos val="b"/>
        <c:numFmt formatCode="General" sourceLinked="0"/>
        <c:majorTickMark val="out"/>
        <c:minorTickMark val="none"/>
        <c:tickLblPos val="nextTo"/>
        <c:crossAx val="-1301534496"/>
        <c:crosses val="autoZero"/>
        <c:auto val="1"/>
        <c:lblAlgn val="ctr"/>
        <c:lblOffset val="100"/>
        <c:noMultiLvlLbl val="0"/>
      </c:catAx>
      <c:valAx>
        <c:axId val="-1301534496"/>
        <c:scaling>
          <c:orientation val="minMax"/>
          <c:max val="60"/>
        </c:scaling>
        <c:delete val="0"/>
        <c:axPos val="l"/>
        <c:numFmt formatCode="General" sourceLinked="1"/>
        <c:majorTickMark val="out"/>
        <c:minorTickMark val="none"/>
        <c:tickLblPos val="nextTo"/>
        <c:crossAx val="-1301520352"/>
        <c:crosses val="autoZero"/>
        <c:crossBetween val="between"/>
        <c:majorUnit val="10"/>
      </c:valAx>
    </c:plotArea>
    <c:legend>
      <c:legendPos val="r"/>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9"/>
    </mc:Choice>
    <mc:Fallback>
      <c:style val="29"/>
    </mc:Fallback>
  </mc:AlternateContent>
  <c:chart>
    <c:autoTitleDeleted val="1"/>
    <c:plotArea>
      <c:layout/>
      <c:barChart>
        <c:barDir val="col"/>
        <c:grouping val="clustered"/>
        <c:varyColors val="0"/>
        <c:ser>
          <c:idx val="0"/>
          <c:order val="0"/>
          <c:tx>
            <c:strRef>
              <c:f>'GRAF PELAPORAN'!$J$119</c:f>
              <c:strCache>
                <c:ptCount val="1"/>
                <c:pt idx="0">
                  <c:v>BIL. MURID</c:v>
                </c:pt>
              </c:strCache>
            </c:strRef>
          </c:tx>
          <c:invertIfNegative val="0"/>
          <c:val>
            <c:numRef>
              <c:f>'GRAF PELAPORAN'!$K$119:$P$119</c:f>
            </c:numRef>
          </c:val>
          <c:extLst>
            <c:ext xmlns:c15="http://schemas.microsoft.com/office/drawing/2012/chart" uri="{02D57815-91ED-43cb-92C2-25804820EDAC}">
              <c15:filteredCategoryTitle>
                <c15:cat>
                  <c:multiLvlStrRef>
                    <c:extLst>
                      <c:ext uri="{02D57815-91ED-43cb-92C2-25804820EDAC}">
                        <c15:formulaRef>
                          <c15:sqref>'GRAF PELAPORAN'!$K$118:$P$118</c15:sqref>
                        </c15:formulaRef>
                      </c:ext>
                    </c:extLst>
                  </c:multiLvlStrRef>
                </c15:cat>
              </c15:filteredCategoryTitle>
            </c:ext>
            <c:ext xmlns:c16="http://schemas.microsoft.com/office/drawing/2014/chart" uri="{C3380CC4-5D6E-409C-BE32-E72D297353CC}">
              <c16:uniqueId val="{00000000-B796-426F-9D61-5D74795F7C16}"/>
            </c:ext>
          </c:extLst>
        </c:ser>
        <c:dLbls>
          <c:showLegendKey val="0"/>
          <c:showVal val="0"/>
          <c:showCatName val="0"/>
          <c:showSerName val="0"/>
          <c:showPercent val="0"/>
          <c:showBubbleSize val="0"/>
        </c:dLbls>
        <c:gapWidth val="150"/>
        <c:axId val="-1301529600"/>
        <c:axId val="-1301535040"/>
      </c:barChart>
      <c:catAx>
        <c:axId val="-1301529600"/>
        <c:scaling>
          <c:orientation val="minMax"/>
        </c:scaling>
        <c:delete val="0"/>
        <c:axPos val="b"/>
        <c:numFmt formatCode="General" sourceLinked="0"/>
        <c:majorTickMark val="out"/>
        <c:minorTickMark val="none"/>
        <c:tickLblPos val="nextTo"/>
        <c:crossAx val="-1301535040"/>
        <c:crosses val="autoZero"/>
        <c:auto val="1"/>
        <c:lblAlgn val="ctr"/>
        <c:lblOffset val="100"/>
        <c:noMultiLvlLbl val="0"/>
      </c:catAx>
      <c:valAx>
        <c:axId val="-1301535040"/>
        <c:scaling>
          <c:orientation val="minMax"/>
          <c:max val="60"/>
        </c:scaling>
        <c:delete val="0"/>
        <c:axPos val="l"/>
        <c:numFmt formatCode="General" sourceLinked="1"/>
        <c:majorTickMark val="out"/>
        <c:minorTickMark val="none"/>
        <c:tickLblPos val="nextTo"/>
        <c:crossAx val="-1301529600"/>
        <c:crosses val="autoZero"/>
        <c:crossBetween val="between"/>
        <c:majorUnit val="10"/>
      </c:valAx>
    </c:plotArea>
    <c:legend>
      <c:legendPos val="r"/>
      <c:overlay val="0"/>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9"/>
    </mc:Choice>
    <mc:Fallback>
      <c:style val="29"/>
    </mc:Fallback>
  </mc:AlternateContent>
  <c:chart>
    <c:autoTitleDeleted val="1"/>
    <c:plotArea>
      <c:layout/>
      <c:barChart>
        <c:barDir val="col"/>
        <c:grouping val="clustered"/>
        <c:varyColors val="0"/>
        <c:ser>
          <c:idx val="0"/>
          <c:order val="0"/>
          <c:tx>
            <c:strRef>
              <c:f>'GRAF PELAPORAN'!$B$137</c:f>
              <c:strCache>
                <c:ptCount val="1"/>
                <c:pt idx="0">
                  <c:v>BIL. MURID</c:v>
                </c:pt>
              </c:strCache>
            </c:strRef>
          </c:tx>
          <c:invertIfNegative val="0"/>
          <c:val>
            <c:numRef>
              <c:f>'GRAF PELAPORAN'!$C$137:$H$137</c:f>
            </c:numRef>
          </c:val>
          <c:extLst>
            <c:ext xmlns:c15="http://schemas.microsoft.com/office/drawing/2012/chart" uri="{02D57815-91ED-43cb-92C2-25804820EDAC}">
              <c15:filteredCategoryTitle>
                <c15:cat>
                  <c:multiLvlStrRef>
                    <c:extLst>
                      <c:ext uri="{02D57815-91ED-43cb-92C2-25804820EDAC}">
                        <c15:formulaRef>
                          <c15:sqref>'GRAF PELAPORAN'!$C$136:$H$136</c15:sqref>
                        </c15:formulaRef>
                      </c:ext>
                    </c:extLst>
                  </c:multiLvlStrRef>
                </c15:cat>
              </c15:filteredCategoryTitle>
            </c:ext>
            <c:ext xmlns:c16="http://schemas.microsoft.com/office/drawing/2014/chart" uri="{C3380CC4-5D6E-409C-BE32-E72D297353CC}">
              <c16:uniqueId val="{00000000-B553-4887-80E3-7171E8F88393}"/>
            </c:ext>
          </c:extLst>
        </c:ser>
        <c:dLbls>
          <c:showLegendKey val="0"/>
          <c:showVal val="0"/>
          <c:showCatName val="0"/>
          <c:showSerName val="0"/>
          <c:showPercent val="0"/>
          <c:showBubbleSize val="0"/>
        </c:dLbls>
        <c:gapWidth val="150"/>
        <c:axId val="-1301532320"/>
        <c:axId val="-1301529056"/>
      </c:barChart>
      <c:catAx>
        <c:axId val="-1301532320"/>
        <c:scaling>
          <c:orientation val="minMax"/>
        </c:scaling>
        <c:delete val="0"/>
        <c:axPos val="b"/>
        <c:numFmt formatCode="General" sourceLinked="0"/>
        <c:majorTickMark val="out"/>
        <c:minorTickMark val="none"/>
        <c:tickLblPos val="nextTo"/>
        <c:crossAx val="-1301529056"/>
        <c:crosses val="autoZero"/>
        <c:auto val="1"/>
        <c:lblAlgn val="ctr"/>
        <c:lblOffset val="100"/>
        <c:noMultiLvlLbl val="0"/>
      </c:catAx>
      <c:valAx>
        <c:axId val="-1301529056"/>
        <c:scaling>
          <c:orientation val="minMax"/>
          <c:max val="60"/>
        </c:scaling>
        <c:delete val="0"/>
        <c:axPos val="l"/>
        <c:numFmt formatCode="General" sourceLinked="1"/>
        <c:majorTickMark val="out"/>
        <c:minorTickMark val="none"/>
        <c:tickLblPos val="nextTo"/>
        <c:crossAx val="-1301532320"/>
        <c:crosses val="autoZero"/>
        <c:crossBetween val="between"/>
        <c:majorUnit val="10"/>
      </c:valAx>
    </c:plotArea>
    <c:legend>
      <c:legendPos val="r"/>
      <c:overlay val="0"/>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0"/>
    </mc:Choice>
    <mc:Fallback>
      <c:style val="30"/>
    </mc:Fallback>
  </mc:AlternateContent>
  <c:chart>
    <c:autoTitleDeleted val="1"/>
    <c:plotArea>
      <c:layout/>
      <c:barChart>
        <c:barDir val="col"/>
        <c:grouping val="clustered"/>
        <c:varyColors val="0"/>
        <c:ser>
          <c:idx val="0"/>
          <c:order val="0"/>
          <c:tx>
            <c:strRef>
              <c:f>'GRAF PELAPORAN'!$J$137</c:f>
              <c:strCache>
                <c:ptCount val="1"/>
                <c:pt idx="0">
                  <c:v>BIL. MURID</c:v>
                </c:pt>
              </c:strCache>
            </c:strRef>
          </c:tx>
          <c:invertIfNegative val="0"/>
          <c:val>
            <c:numRef>
              <c:f>'GRAF PELAPORAN'!$K$137:$P$137</c:f>
            </c:numRef>
          </c:val>
          <c:extLst>
            <c:ext xmlns:c15="http://schemas.microsoft.com/office/drawing/2012/chart" uri="{02D57815-91ED-43cb-92C2-25804820EDAC}">
              <c15:filteredCategoryTitle>
                <c15:cat>
                  <c:multiLvlStrRef>
                    <c:extLst>
                      <c:ext uri="{02D57815-91ED-43cb-92C2-25804820EDAC}">
                        <c15:formulaRef>
                          <c15:sqref>'GRAF PELAPORAN'!$K$136:$P$136</c15:sqref>
                        </c15:formulaRef>
                      </c:ext>
                    </c:extLst>
                  </c:multiLvlStrRef>
                </c15:cat>
              </c15:filteredCategoryTitle>
            </c:ext>
            <c:ext xmlns:c16="http://schemas.microsoft.com/office/drawing/2014/chart" uri="{C3380CC4-5D6E-409C-BE32-E72D297353CC}">
              <c16:uniqueId val="{00000000-1C5F-4856-BC9D-1D6C4CA2CAC9}"/>
            </c:ext>
          </c:extLst>
        </c:ser>
        <c:dLbls>
          <c:showLegendKey val="0"/>
          <c:showVal val="0"/>
          <c:showCatName val="0"/>
          <c:showSerName val="0"/>
          <c:showPercent val="0"/>
          <c:showBubbleSize val="0"/>
        </c:dLbls>
        <c:gapWidth val="150"/>
        <c:axId val="-1300514512"/>
        <c:axId val="-1300524304"/>
      </c:barChart>
      <c:catAx>
        <c:axId val="-1300514512"/>
        <c:scaling>
          <c:orientation val="minMax"/>
        </c:scaling>
        <c:delete val="0"/>
        <c:axPos val="b"/>
        <c:numFmt formatCode="General" sourceLinked="0"/>
        <c:majorTickMark val="out"/>
        <c:minorTickMark val="none"/>
        <c:tickLblPos val="nextTo"/>
        <c:crossAx val="-1300524304"/>
        <c:crosses val="autoZero"/>
        <c:auto val="1"/>
        <c:lblAlgn val="ctr"/>
        <c:lblOffset val="100"/>
        <c:noMultiLvlLbl val="0"/>
      </c:catAx>
      <c:valAx>
        <c:axId val="-1300524304"/>
        <c:scaling>
          <c:orientation val="minMax"/>
          <c:max val="60"/>
        </c:scaling>
        <c:delete val="0"/>
        <c:axPos val="l"/>
        <c:numFmt formatCode="General" sourceLinked="1"/>
        <c:majorTickMark val="out"/>
        <c:minorTickMark val="none"/>
        <c:tickLblPos val="nextTo"/>
        <c:crossAx val="-1300514512"/>
        <c:crosses val="autoZero"/>
        <c:crossBetween val="between"/>
        <c:majorUnit val="10"/>
      </c:valAx>
    </c:plotArea>
    <c:legend>
      <c:legendPos val="r"/>
      <c:overlay val="0"/>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0"/>
    </mc:Choice>
    <mc:Fallback>
      <c:style val="30"/>
    </mc:Fallback>
  </mc:AlternateContent>
  <c:chart>
    <c:autoTitleDeleted val="1"/>
    <c:plotArea>
      <c:layout/>
      <c:barChart>
        <c:barDir val="col"/>
        <c:grouping val="clustered"/>
        <c:varyColors val="0"/>
        <c:ser>
          <c:idx val="0"/>
          <c:order val="0"/>
          <c:tx>
            <c:strRef>
              <c:f>'GRAF PELAPORAN'!$B$155</c:f>
              <c:strCache>
                <c:ptCount val="1"/>
                <c:pt idx="0">
                  <c:v>BIL. MURID</c:v>
                </c:pt>
              </c:strCache>
            </c:strRef>
          </c:tx>
          <c:invertIfNegative val="0"/>
          <c:val>
            <c:numRef>
              <c:f>'GRAF PELAPORAN'!$C$155:$H$155</c:f>
            </c:numRef>
          </c:val>
          <c:extLst>
            <c:ext xmlns:c15="http://schemas.microsoft.com/office/drawing/2012/chart" uri="{02D57815-91ED-43cb-92C2-25804820EDAC}">
              <c15:filteredCategoryTitle>
                <c15:cat>
                  <c:multiLvlStrRef>
                    <c:extLst>
                      <c:ext uri="{02D57815-91ED-43cb-92C2-25804820EDAC}">
                        <c15:formulaRef>
                          <c15:sqref>'GRAF PELAPORAN'!$C$154:$H$154</c15:sqref>
                        </c15:formulaRef>
                      </c:ext>
                    </c:extLst>
                  </c:multiLvlStrRef>
                </c15:cat>
              </c15:filteredCategoryTitle>
            </c:ext>
            <c:ext xmlns:c16="http://schemas.microsoft.com/office/drawing/2014/chart" uri="{C3380CC4-5D6E-409C-BE32-E72D297353CC}">
              <c16:uniqueId val="{00000000-1D51-4A30-8CA4-FEF58EC392EA}"/>
            </c:ext>
          </c:extLst>
        </c:ser>
        <c:dLbls>
          <c:showLegendKey val="0"/>
          <c:showVal val="0"/>
          <c:showCatName val="0"/>
          <c:showSerName val="0"/>
          <c:showPercent val="0"/>
          <c:showBubbleSize val="0"/>
        </c:dLbls>
        <c:gapWidth val="150"/>
        <c:axId val="-1300527568"/>
        <c:axId val="-1300527024"/>
      </c:barChart>
      <c:catAx>
        <c:axId val="-1300527568"/>
        <c:scaling>
          <c:orientation val="minMax"/>
        </c:scaling>
        <c:delete val="0"/>
        <c:axPos val="b"/>
        <c:numFmt formatCode="General" sourceLinked="0"/>
        <c:majorTickMark val="out"/>
        <c:minorTickMark val="none"/>
        <c:tickLblPos val="nextTo"/>
        <c:crossAx val="-1300527024"/>
        <c:crosses val="autoZero"/>
        <c:auto val="1"/>
        <c:lblAlgn val="ctr"/>
        <c:lblOffset val="100"/>
        <c:noMultiLvlLbl val="0"/>
      </c:catAx>
      <c:valAx>
        <c:axId val="-1300527024"/>
        <c:scaling>
          <c:orientation val="minMax"/>
          <c:max val="60"/>
        </c:scaling>
        <c:delete val="0"/>
        <c:axPos val="l"/>
        <c:numFmt formatCode="General" sourceLinked="1"/>
        <c:majorTickMark val="out"/>
        <c:minorTickMark val="none"/>
        <c:tickLblPos val="nextTo"/>
        <c:crossAx val="-1300527568"/>
        <c:crosses val="autoZero"/>
        <c:crossBetween val="between"/>
        <c:majorUnit val="10"/>
      </c:valAx>
    </c:plotArea>
    <c:legend>
      <c:legendPos val="r"/>
      <c:overlay val="0"/>
    </c:legend>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0"/>
    </mc:Choice>
    <mc:Fallback>
      <c:style val="30"/>
    </mc:Fallback>
  </mc:AlternateContent>
  <c:chart>
    <c:autoTitleDeleted val="1"/>
    <c:plotArea>
      <c:layout/>
      <c:barChart>
        <c:barDir val="col"/>
        <c:grouping val="clustered"/>
        <c:varyColors val="0"/>
        <c:ser>
          <c:idx val="0"/>
          <c:order val="0"/>
          <c:tx>
            <c:strRef>
              <c:f>'GRAF PELAPORAN'!$J$155</c:f>
              <c:strCache>
                <c:ptCount val="1"/>
                <c:pt idx="0">
                  <c:v>BIL. MURID</c:v>
                </c:pt>
              </c:strCache>
            </c:strRef>
          </c:tx>
          <c:invertIfNegative val="0"/>
          <c:val>
            <c:numRef>
              <c:f>'GRAF PELAPORAN'!$K$155:$P$155</c:f>
            </c:numRef>
          </c:val>
          <c:extLst>
            <c:ext xmlns:c15="http://schemas.microsoft.com/office/drawing/2012/chart" uri="{02D57815-91ED-43cb-92C2-25804820EDAC}">
              <c15:filteredCategoryTitle>
                <c15:cat>
                  <c:multiLvlStrRef>
                    <c:extLst>
                      <c:ext uri="{02D57815-91ED-43cb-92C2-25804820EDAC}">
                        <c15:formulaRef>
                          <c15:sqref>'GRAF PELAPORAN'!$K$154:$P$154</c15:sqref>
                        </c15:formulaRef>
                      </c:ext>
                    </c:extLst>
                  </c:multiLvlStrRef>
                </c15:cat>
              </c15:filteredCategoryTitle>
            </c:ext>
            <c:ext xmlns:c16="http://schemas.microsoft.com/office/drawing/2014/chart" uri="{C3380CC4-5D6E-409C-BE32-E72D297353CC}">
              <c16:uniqueId val="{00000000-5E06-4244-8083-E686DBFAE7CE}"/>
            </c:ext>
          </c:extLst>
        </c:ser>
        <c:dLbls>
          <c:showLegendKey val="0"/>
          <c:showVal val="0"/>
          <c:showCatName val="0"/>
          <c:showSerName val="0"/>
          <c:showPercent val="0"/>
          <c:showBubbleSize val="0"/>
        </c:dLbls>
        <c:gapWidth val="150"/>
        <c:axId val="-1300515056"/>
        <c:axId val="-1300516144"/>
      </c:barChart>
      <c:catAx>
        <c:axId val="-1300515056"/>
        <c:scaling>
          <c:orientation val="minMax"/>
        </c:scaling>
        <c:delete val="0"/>
        <c:axPos val="b"/>
        <c:numFmt formatCode="General" sourceLinked="0"/>
        <c:majorTickMark val="none"/>
        <c:minorTickMark val="none"/>
        <c:tickLblPos val="nextTo"/>
        <c:crossAx val="-1300516144"/>
        <c:crosses val="autoZero"/>
        <c:auto val="1"/>
        <c:lblAlgn val="ctr"/>
        <c:lblOffset val="100"/>
        <c:noMultiLvlLbl val="0"/>
      </c:catAx>
      <c:valAx>
        <c:axId val="-1300516144"/>
        <c:scaling>
          <c:orientation val="minMax"/>
          <c:max val="60"/>
        </c:scaling>
        <c:delete val="0"/>
        <c:axPos val="l"/>
        <c:numFmt formatCode="General" sourceLinked="1"/>
        <c:majorTickMark val="none"/>
        <c:minorTickMark val="none"/>
        <c:tickLblPos val="nextTo"/>
        <c:crossAx val="-1300515056"/>
        <c:crosses val="autoZero"/>
        <c:crossBetween val="between"/>
        <c:majorUnit val="10"/>
      </c:valAx>
    </c:plotArea>
    <c:legend>
      <c:legendPos val="r"/>
      <c:overlay val="0"/>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1"/>
    <c:plotArea>
      <c:layout/>
      <c:barChart>
        <c:barDir val="col"/>
        <c:grouping val="clustered"/>
        <c:varyColors val="0"/>
        <c:ser>
          <c:idx val="0"/>
          <c:order val="0"/>
          <c:tx>
            <c:strRef>
              <c:f>'GRAF PELAPORAN'!$B$10</c:f>
              <c:strCache>
                <c:ptCount val="1"/>
                <c:pt idx="0">
                  <c:v>BIL. MURID</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PELAPORAN'!$C$9:$H$9</c:f>
              <c:strCache>
                <c:ptCount val="6"/>
                <c:pt idx="0">
                  <c:v>TP 1</c:v>
                </c:pt>
                <c:pt idx="1">
                  <c:v>TP 2</c:v>
                </c:pt>
                <c:pt idx="2">
                  <c:v> TP 3</c:v>
                </c:pt>
                <c:pt idx="3">
                  <c:v>TP 4</c:v>
                </c:pt>
                <c:pt idx="4">
                  <c:v>TP  5</c:v>
                </c:pt>
                <c:pt idx="5">
                  <c:v>TP 6</c:v>
                </c:pt>
              </c:strCache>
            </c:strRef>
          </c:cat>
          <c:val>
            <c:numRef>
              <c:f>'GRAF PELAPORAN'!$C$10:$H$10</c:f>
              <c:numCache>
                <c:formatCode>General</c:formatCode>
                <c:ptCount val="6"/>
                <c:pt idx="0">
                  <c:v>0</c:v>
                </c:pt>
                <c:pt idx="1">
                  <c:v>0</c:v>
                </c:pt>
                <c:pt idx="2">
                  <c:v>1</c:v>
                </c:pt>
                <c:pt idx="3">
                  <c:v>0</c:v>
                </c:pt>
                <c:pt idx="4">
                  <c:v>10</c:v>
                </c:pt>
                <c:pt idx="5">
                  <c:v>49</c:v>
                </c:pt>
              </c:numCache>
            </c:numRef>
          </c:val>
          <c:extLst>
            <c:ext xmlns:c16="http://schemas.microsoft.com/office/drawing/2014/chart" uri="{C3380CC4-5D6E-409C-BE32-E72D297353CC}">
              <c16:uniqueId val="{00000000-0BDD-4050-A28E-711BBB01D4A5}"/>
            </c:ext>
          </c:extLst>
        </c:ser>
        <c:dLbls>
          <c:showLegendKey val="0"/>
          <c:showVal val="0"/>
          <c:showCatName val="0"/>
          <c:showSerName val="0"/>
          <c:showPercent val="0"/>
          <c:showBubbleSize val="0"/>
        </c:dLbls>
        <c:gapWidth val="150"/>
        <c:axId val="-1300513968"/>
        <c:axId val="-1300519408"/>
      </c:barChart>
      <c:catAx>
        <c:axId val="-1300513968"/>
        <c:scaling>
          <c:orientation val="minMax"/>
        </c:scaling>
        <c:delete val="0"/>
        <c:axPos val="b"/>
        <c:numFmt formatCode="General" sourceLinked="0"/>
        <c:majorTickMark val="none"/>
        <c:minorTickMark val="none"/>
        <c:tickLblPos val="nextTo"/>
        <c:crossAx val="-1300519408"/>
        <c:crosses val="autoZero"/>
        <c:auto val="1"/>
        <c:lblAlgn val="ctr"/>
        <c:lblOffset val="100"/>
        <c:noMultiLvlLbl val="0"/>
      </c:catAx>
      <c:valAx>
        <c:axId val="-1300519408"/>
        <c:scaling>
          <c:orientation val="minMax"/>
          <c:max val="60"/>
        </c:scaling>
        <c:delete val="0"/>
        <c:axPos val="l"/>
        <c:numFmt formatCode="General" sourceLinked="1"/>
        <c:majorTickMark val="none"/>
        <c:minorTickMark val="none"/>
        <c:tickLblPos val="nextTo"/>
        <c:crossAx val="-1300513968"/>
        <c:crosses val="autoZero"/>
        <c:crossBetween val="between"/>
        <c:majorUnit val="10"/>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1"/>
    <c:plotArea>
      <c:layout/>
      <c:barChart>
        <c:barDir val="col"/>
        <c:grouping val="clustered"/>
        <c:varyColors val="0"/>
        <c:ser>
          <c:idx val="0"/>
          <c:order val="0"/>
          <c:tx>
            <c:strRef>
              <c:f>'GRAF PELAPORAN'!$J$10</c:f>
              <c:strCache>
                <c:ptCount val="1"/>
                <c:pt idx="0">
                  <c:v>BIL. MURID</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PELAPORAN'!$K$9:$P$9</c:f>
              <c:strCache>
                <c:ptCount val="6"/>
                <c:pt idx="0">
                  <c:v>TP 1</c:v>
                </c:pt>
                <c:pt idx="1">
                  <c:v>TP 2</c:v>
                </c:pt>
                <c:pt idx="2">
                  <c:v> TP 3</c:v>
                </c:pt>
                <c:pt idx="3">
                  <c:v>TP 4</c:v>
                </c:pt>
                <c:pt idx="4">
                  <c:v>TP  5</c:v>
                </c:pt>
                <c:pt idx="5">
                  <c:v>TP 6</c:v>
                </c:pt>
              </c:strCache>
            </c:strRef>
          </c:cat>
          <c:val>
            <c:numRef>
              <c:f>'GRAF PELAPORAN'!$K$10:$P$10</c:f>
              <c:numCache>
                <c:formatCode>General</c:formatCode>
                <c:ptCount val="6"/>
                <c:pt idx="0">
                  <c:v>0</c:v>
                </c:pt>
                <c:pt idx="1">
                  <c:v>0</c:v>
                </c:pt>
                <c:pt idx="2">
                  <c:v>10</c:v>
                </c:pt>
                <c:pt idx="3">
                  <c:v>29</c:v>
                </c:pt>
                <c:pt idx="4">
                  <c:v>11</c:v>
                </c:pt>
                <c:pt idx="5">
                  <c:v>10</c:v>
                </c:pt>
              </c:numCache>
            </c:numRef>
          </c:val>
          <c:extLst>
            <c:ext xmlns:c16="http://schemas.microsoft.com/office/drawing/2014/chart" uri="{C3380CC4-5D6E-409C-BE32-E72D297353CC}">
              <c16:uniqueId val="{00000000-F0C4-4C53-8558-E4564E6D72D9}"/>
            </c:ext>
          </c:extLst>
        </c:ser>
        <c:dLbls>
          <c:showLegendKey val="0"/>
          <c:showVal val="0"/>
          <c:showCatName val="0"/>
          <c:showSerName val="0"/>
          <c:showPercent val="0"/>
          <c:showBubbleSize val="0"/>
        </c:dLbls>
        <c:gapWidth val="150"/>
        <c:axId val="-1361351008"/>
        <c:axId val="-1361349376"/>
      </c:barChart>
      <c:catAx>
        <c:axId val="-1361351008"/>
        <c:scaling>
          <c:orientation val="minMax"/>
        </c:scaling>
        <c:delete val="0"/>
        <c:axPos val="b"/>
        <c:numFmt formatCode="General" sourceLinked="0"/>
        <c:majorTickMark val="out"/>
        <c:minorTickMark val="none"/>
        <c:tickLblPos val="nextTo"/>
        <c:crossAx val="-1361349376"/>
        <c:crosses val="autoZero"/>
        <c:auto val="1"/>
        <c:lblAlgn val="ctr"/>
        <c:lblOffset val="100"/>
        <c:noMultiLvlLbl val="0"/>
      </c:catAx>
      <c:valAx>
        <c:axId val="-1361349376"/>
        <c:scaling>
          <c:orientation val="minMax"/>
          <c:max val="60"/>
        </c:scaling>
        <c:delete val="0"/>
        <c:axPos val="l"/>
        <c:numFmt formatCode="General" sourceLinked="1"/>
        <c:majorTickMark val="out"/>
        <c:minorTickMark val="none"/>
        <c:tickLblPos val="nextTo"/>
        <c:crossAx val="-1361351008"/>
        <c:crosses val="autoZero"/>
        <c:crossBetween val="between"/>
        <c:majorUnit val="10"/>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1"/>
    <c:plotArea>
      <c:layout/>
      <c:barChart>
        <c:barDir val="col"/>
        <c:grouping val="clustered"/>
        <c:varyColors val="0"/>
        <c:ser>
          <c:idx val="0"/>
          <c:order val="0"/>
          <c:tx>
            <c:strRef>
              <c:f>'GRAF PELAPORAN'!$J$29</c:f>
              <c:strCache>
                <c:ptCount val="1"/>
                <c:pt idx="0">
                  <c:v>BIL. MURID</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PELAPORAN'!$K$28:$P$28</c:f>
              <c:strCache>
                <c:ptCount val="6"/>
                <c:pt idx="0">
                  <c:v>TP 1</c:v>
                </c:pt>
                <c:pt idx="1">
                  <c:v>TP 2</c:v>
                </c:pt>
                <c:pt idx="2">
                  <c:v> TP 3</c:v>
                </c:pt>
                <c:pt idx="3">
                  <c:v>TP 4</c:v>
                </c:pt>
                <c:pt idx="4">
                  <c:v>TP  5</c:v>
                </c:pt>
                <c:pt idx="5">
                  <c:v>TP 6</c:v>
                </c:pt>
              </c:strCache>
            </c:strRef>
          </c:cat>
          <c:val>
            <c:numRef>
              <c:f>'GRAF PELAPORAN'!$K$29:$P$29</c:f>
              <c:numCache>
                <c:formatCode>General</c:formatCode>
                <c:ptCount val="6"/>
                <c:pt idx="0">
                  <c:v>0</c:v>
                </c:pt>
                <c:pt idx="1">
                  <c:v>0</c:v>
                </c:pt>
                <c:pt idx="2">
                  <c:v>0</c:v>
                </c:pt>
                <c:pt idx="3">
                  <c:v>31</c:v>
                </c:pt>
                <c:pt idx="4">
                  <c:v>19</c:v>
                </c:pt>
                <c:pt idx="5">
                  <c:v>10</c:v>
                </c:pt>
              </c:numCache>
            </c:numRef>
          </c:val>
          <c:extLst>
            <c:ext xmlns:c16="http://schemas.microsoft.com/office/drawing/2014/chart" uri="{C3380CC4-5D6E-409C-BE32-E72D297353CC}">
              <c16:uniqueId val="{00000000-CEC3-4991-8A00-E7F433D7A010}"/>
            </c:ext>
          </c:extLst>
        </c:ser>
        <c:dLbls>
          <c:showLegendKey val="0"/>
          <c:showVal val="0"/>
          <c:showCatName val="0"/>
          <c:showSerName val="0"/>
          <c:showPercent val="0"/>
          <c:showBubbleSize val="0"/>
        </c:dLbls>
        <c:gapWidth val="150"/>
        <c:axId val="-1361348832"/>
        <c:axId val="-1361349920"/>
      </c:barChart>
      <c:catAx>
        <c:axId val="-1361348832"/>
        <c:scaling>
          <c:orientation val="minMax"/>
        </c:scaling>
        <c:delete val="0"/>
        <c:axPos val="b"/>
        <c:numFmt formatCode="General" sourceLinked="0"/>
        <c:majorTickMark val="out"/>
        <c:minorTickMark val="none"/>
        <c:tickLblPos val="nextTo"/>
        <c:crossAx val="-1361349920"/>
        <c:crosses val="autoZero"/>
        <c:auto val="1"/>
        <c:lblAlgn val="ctr"/>
        <c:lblOffset val="100"/>
        <c:noMultiLvlLbl val="0"/>
      </c:catAx>
      <c:valAx>
        <c:axId val="-1361349920"/>
        <c:scaling>
          <c:orientation val="minMax"/>
          <c:max val="60"/>
        </c:scaling>
        <c:delete val="0"/>
        <c:axPos val="l"/>
        <c:numFmt formatCode="General" sourceLinked="1"/>
        <c:majorTickMark val="out"/>
        <c:minorTickMark val="none"/>
        <c:tickLblPos val="nextTo"/>
        <c:crossAx val="-1361348832"/>
        <c:crosses val="autoZero"/>
        <c:crossBetween val="between"/>
        <c:majorUnit val="10"/>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1"/>
    <c:plotArea>
      <c:layout/>
      <c:barChart>
        <c:barDir val="col"/>
        <c:grouping val="clustered"/>
        <c:varyColors val="0"/>
        <c:ser>
          <c:idx val="0"/>
          <c:order val="0"/>
          <c:tx>
            <c:strRef>
              <c:f>'GRAF PELAPORAN'!$B$47</c:f>
              <c:strCache>
                <c:ptCount val="1"/>
                <c:pt idx="0">
                  <c:v>BIL. MURID</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PELAPORAN'!$C$46:$H$46</c:f>
              <c:strCache>
                <c:ptCount val="6"/>
                <c:pt idx="0">
                  <c:v>TP 1</c:v>
                </c:pt>
                <c:pt idx="1">
                  <c:v>TP 2</c:v>
                </c:pt>
                <c:pt idx="2">
                  <c:v> TP 3</c:v>
                </c:pt>
                <c:pt idx="3">
                  <c:v>TP 4</c:v>
                </c:pt>
                <c:pt idx="4">
                  <c:v>TP  5</c:v>
                </c:pt>
                <c:pt idx="5">
                  <c:v>TP 6</c:v>
                </c:pt>
              </c:strCache>
            </c:strRef>
          </c:cat>
          <c:val>
            <c:numRef>
              <c:f>'GRAF PELAPORAN'!$C$47:$H$47</c:f>
              <c:numCache>
                <c:formatCode>General</c:formatCode>
                <c:ptCount val="6"/>
                <c:pt idx="0">
                  <c:v>0</c:v>
                </c:pt>
                <c:pt idx="1">
                  <c:v>0</c:v>
                </c:pt>
                <c:pt idx="2">
                  <c:v>10</c:v>
                </c:pt>
                <c:pt idx="3">
                  <c:v>29</c:v>
                </c:pt>
                <c:pt idx="4">
                  <c:v>11</c:v>
                </c:pt>
                <c:pt idx="5">
                  <c:v>10</c:v>
                </c:pt>
              </c:numCache>
            </c:numRef>
          </c:val>
          <c:extLst>
            <c:ext xmlns:c16="http://schemas.microsoft.com/office/drawing/2014/chart" uri="{C3380CC4-5D6E-409C-BE32-E72D297353CC}">
              <c16:uniqueId val="{00000000-DF84-4FEB-8EF8-CD628B4474C1}"/>
            </c:ext>
          </c:extLst>
        </c:ser>
        <c:dLbls>
          <c:showLegendKey val="0"/>
          <c:showVal val="0"/>
          <c:showCatName val="0"/>
          <c:showSerName val="0"/>
          <c:showPercent val="0"/>
          <c:showBubbleSize val="0"/>
        </c:dLbls>
        <c:gapWidth val="150"/>
        <c:axId val="-1361341760"/>
        <c:axId val="-1361346112"/>
      </c:barChart>
      <c:catAx>
        <c:axId val="-1361341760"/>
        <c:scaling>
          <c:orientation val="minMax"/>
        </c:scaling>
        <c:delete val="0"/>
        <c:axPos val="b"/>
        <c:numFmt formatCode="General" sourceLinked="0"/>
        <c:majorTickMark val="out"/>
        <c:minorTickMark val="none"/>
        <c:tickLblPos val="nextTo"/>
        <c:crossAx val="-1361346112"/>
        <c:crosses val="autoZero"/>
        <c:auto val="1"/>
        <c:lblAlgn val="ctr"/>
        <c:lblOffset val="100"/>
        <c:noMultiLvlLbl val="0"/>
      </c:catAx>
      <c:valAx>
        <c:axId val="-1361346112"/>
        <c:scaling>
          <c:orientation val="minMax"/>
          <c:max val="60"/>
        </c:scaling>
        <c:delete val="0"/>
        <c:axPos val="l"/>
        <c:numFmt formatCode="General" sourceLinked="1"/>
        <c:majorTickMark val="out"/>
        <c:minorTickMark val="none"/>
        <c:tickLblPos val="nextTo"/>
        <c:txPr>
          <a:bodyPr/>
          <a:lstStyle/>
          <a:p>
            <a:pPr algn="ctr">
              <a:defRPr lang="en-MY" sz="1000" b="0" i="0" u="none" strike="noStrike" kern="1200" baseline="0">
                <a:solidFill>
                  <a:sysClr val="windowText" lastClr="000000"/>
                </a:solidFill>
                <a:latin typeface="+mn-lt"/>
                <a:ea typeface="+mn-ea"/>
                <a:cs typeface="+mn-cs"/>
              </a:defRPr>
            </a:pPr>
            <a:endParaRPr lang="en-US"/>
          </a:p>
        </c:txPr>
        <c:crossAx val="-1361341760"/>
        <c:crosses val="autoZero"/>
        <c:crossBetween val="between"/>
        <c:majorUnit val="10"/>
      </c:valAx>
    </c:plotArea>
    <c:legend>
      <c:legendPos val="r"/>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1"/>
    <c:plotArea>
      <c:layout/>
      <c:barChart>
        <c:barDir val="col"/>
        <c:grouping val="clustered"/>
        <c:varyColors val="0"/>
        <c:ser>
          <c:idx val="0"/>
          <c:order val="0"/>
          <c:tx>
            <c:strRef>
              <c:f>'GRAF PELAPORAN'!$J$47</c:f>
              <c:strCache>
                <c:ptCount val="1"/>
                <c:pt idx="0">
                  <c:v>BIL. MURID</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PELAPORAN'!$K$46:$P$46</c:f>
              <c:strCache>
                <c:ptCount val="6"/>
                <c:pt idx="0">
                  <c:v>TP 1</c:v>
                </c:pt>
                <c:pt idx="1">
                  <c:v>TP 2</c:v>
                </c:pt>
                <c:pt idx="2">
                  <c:v> TP 3</c:v>
                </c:pt>
                <c:pt idx="3">
                  <c:v>TP 4</c:v>
                </c:pt>
                <c:pt idx="4">
                  <c:v>TP  5</c:v>
                </c:pt>
                <c:pt idx="5">
                  <c:v>TP 6</c:v>
                </c:pt>
              </c:strCache>
            </c:strRef>
          </c:cat>
          <c:val>
            <c:numRef>
              <c:f>'GRAF PELAPORAN'!$K$47:$P$47</c:f>
              <c:numCache>
                <c:formatCode>General</c:formatCode>
                <c:ptCount val="6"/>
                <c:pt idx="0">
                  <c:v>0</c:v>
                </c:pt>
                <c:pt idx="1">
                  <c:v>0</c:v>
                </c:pt>
                <c:pt idx="2">
                  <c:v>10</c:v>
                </c:pt>
                <c:pt idx="3">
                  <c:v>29</c:v>
                </c:pt>
                <c:pt idx="4">
                  <c:v>11</c:v>
                </c:pt>
                <c:pt idx="5">
                  <c:v>10</c:v>
                </c:pt>
              </c:numCache>
            </c:numRef>
          </c:val>
          <c:extLst>
            <c:ext xmlns:c16="http://schemas.microsoft.com/office/drawing/2014/chart" uri="{C3380CC4-5D6E-409C-BE32-E72D297353CC}">
              <c16:uniqueId val="{00000000-75C6-443A-9F33-F257E0B6B2E1}"/>
            </c:ext>
          </c:extLst>
        </c:ser>
        <c:dLbls>
          <c:showLegendKey val="0"/>
          <c:showVal val="0"/>
          <c:showCatName val="0"/>
          <c:showSerName val="0"/>
          <c:showPercent val="0"/>
          <c:showBubbleSize val="0"/>
        </c:dLbls>
        <c:gapWidth val="150"/>
        <c:axId val="-1361342848"/>
        <c:axId val="-1361354816"/>
      </c:barChart>
      <c:catAx>
        <c:axId val="-1361342848"/>
        <c:scaling>
          <c:orientation val="minMax"/>
        </c:scaling>
        <c:delete val="0"/>
        <c:axPos val="b"/>
        <c:numFmt formatCode="General" sourceLinked="0"/>
        <c:majorTickMark val="out"/>
        <c:minorTickMark val="none"/>
        <c:tickLblPos val="nextTo"/>
        <c:crossAx val="-1361354816"/>
        <c:crosses val="autoZero"/>
        <c:auto val="1"/>
        <c:lblAlgn val="ctr"/>
        <c:lblOffset val="100"/>
        <c:noMultiLvlLbl val="0"/>
      </c:catAx>
      <c:valAx>
        <c:axId val="-1361354816"/>
        <c:scaling>
          <c:orientation val="minMax"/>
          <c:max val="60"/>
        </c:scaling>
        <c:delete val="0"/>
        <c:axPos val="l"/>
        <c:numFmt formatCode="General" sourceLinked="1"/>
        <c:majorTickMark val="out"/>
        <c:minorTickMark val="none"/>
        <c:tickLblPos val="nextTo"/>
        <c:crossAx val="-1361342848"/>
        <c:crosses val="autoZero"/>
        <c:crossBetween val="between"/>
        <c:majorUnit val="10"/>
      </c:valAx>
    </c:plotArea>
    <c:legend>
      <c:legendPos val="r"/>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8"/>
    </mc:Choice>
    <mc:Fallback>
      <c:style val="28"/>
    </mc:Fallback>
  </mc:AlternateContent>
  <c:chart>
    <c:autoTitleDeleted val="1"/>
    <c:plotArea>
      <c:layout/>
      <c:barChart>
        <c:barDir val="col"/>
        <c:grouping val="clustered"/>
        <c:varyColors val="0"/>
        <c:ser>
          <c:idx val="0"/>
          <c:order val="0"/>
          <c:tx>
            <c:strRef>
              <c:f>'GRAF PELAPORAN'!$B$65</c:f>
              <c:strCache>
                <c:ptCount val="1"/>
                <c:pt idx="0">
                  <c:v>BIL. MURID</c:v>
                </c:pt>
              </c:strCache>
            </c:strRef>
          </c:tx>
          <c:spPr>
            <a:solidFill>
              <a:srgbClr val="0070C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PELAPORAN'!$C$64:$H$64</c:f>
              <c:strCache>
                <c:ptCount val="6"/>
                <c:pt idx="0">
                  <c:v>TP 1</c:v>
                </c:pt>
                <c:pt idx="1">
                  <c:v>TP 2</c:v>
                </c:pt>
                <c:pt idx="2">
                  <c:v> TP 3</c:v>
                </c:pt>
                <c:pt idx="3">
                  <c:v>TP 4</c:v>
                </c:pt>
                <c:pt idx="4">
                  <c:v>TP  5</c:v>
                </c:pt>
                <c:pt idx="5">
                  <c:v>TP 6</c:v>
                </c:pt>
              </c:strCache>
            </c:strRef>
          </c:cat>
          <c:val>
            <c:numRef>
              <c:f>'GRAF PELAPORAN'!$C$65:$H$65</c:f>
              <c:numCache>
                <c:formatCode>General</c:formatCode>
                <c:ptCount val="6"/>
                <c:pt idx="0">
                  <c:v>0</c:v>
                </c:pt>
                <c:pt idx="1">
                  <c:v>0</c:v>
                </c:pt>
                <c:pt idx="2">
                  <c:v>10</c:v>
                </c:pt>
                <c:pt idx="3">
                  <c:v>9</c:v>
                </c:pt>
                <c:pt idx="4">
                  <c:v>31</c:v>
                </c:pt>
                <c:pt idx="5">
                  <c:v>10</c:v>
                </c:pt>
              </c:numCache>
            </c:numRef>
          </c:val>
          <c:extLst>
            <c:ext xmlns:c16="http://schemas.microsoft.com/office/drawing/2014/chart" uri="{C3380CC4-5D6E-409C-BE32-E72D297353CC}">
              <c16:uniqueId val="{00000000-A486-4D97-9E5F-BB5F5F32E3E1}"/>
            </c:ext>
          </c:extLst>
        </c:ser>
        <c:dLbls>
          <c:showLegendKey val="0"/>
          <c:showVal val="0"/>
          <c:showCatName val="0"/>
          <c:showSerName val="0"/>
          <c:showPercent val="0"/>
          <c:showBubbleSize val="0"/>
        </c:dLbls>
        <c:gapWidth val="150"/>
        <c:axId val="-1361345024"/>
        <c:axId val="-1361354272"/>
      </c:barChart>
      <c:catAx>
        <c:axId val="-1361345024"/>
        <c:scaling>
          <c:orientation val="minMax"/>
        </c:scaling>
        <c:delete val="0"/>
        <c:axPos val="b"/>
        <c:numFmt formatCode="General" sourceLinked="0"/>
        <c:majorTickMark val="out"/>
        <c:minorTickMark val="none"/>
        <c:tickLblPos val="nextTo"/>
        <c:crossAx val="-1361354272"/>
        <c:crosses val="autoZero"/>
        <c:auto val="1"/>
        <c:lblAlgn val="ctr"/>
        <c:lblOffset val="100"/>
        <c:noMultiLvlLbl val="0"/>
      </c:catAx>
      <c:valAx>
        <c:axId val="-1361354272"/>
        <c:scaling>
          <c:orientation val="minMax"/>
          <c:max val="60"/>
        </c:scaling>
        <c:delete val="0"/>
        <c:axPos val="l"/>
        <c:numFmt formatCode="General" sourceLinked="1"/>
        <c:majorTickMark val="out"/>
        <c:minorTickMark val="none"/>
        <c:tickLblPos val="nextTo"/>
        <c:crossAx val="-1361345024"/>
        <c:crosses val="autoZero"/>
        <c:crossBetween val="between"/>
        <c:majorUnit val="10"/>
      </c:valAx>
    </c:plotArea>
    <c:legend>
      <c:legendPos val="r"/>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8"/>
    </mc:Choice>
    <mc:Fallback>
      <c:style val="28"/>
    </mc:Fallback>
  </mc:AlternateContent>
  <c:chart>
    <c:autoTitleDeleted val="1"/>
    <c:plotArea>
      <c:layout/>
      <c:barChart>
        <c:barDir val="col"/>
        <c:grouping val="clustered"/>
        <c:varyColors val="0"/>
        <c:ser>
          <c:idx val="0"/>
          <c:order val="0"/>
          <c:tx>
            <c:strRef>
              <c:f>'GRAF PELAPORAN'!$J$65</c:f>
              <c:strCache>
                <c:ptCount val="1"/>
                <c:pt idx="0">
                  <c:v>BIL. MURID</c:v>
                </c:pt>
              </c:strCache>
            </c:strRef>
          </c:tx>
          <c:spPr>
            <a:solidFill>
              <a:srgbClr val="0070C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PELAPORAN'!$K$64:$P$64</c:f>
              <c:strCache>
                <c:ptCount val="6"/>
                <c:pt idx="0">
                  <c:v>TP 1</c:v>
                </c:pt>
                <c:pt idx="1">
                  <c:v>TP 2</c:v>
                </c:pt>
                <c:pt idx="2">
                  <c:v> TP 3</c:v>
                </c:pt>
                <c:pt idx="3">
                  <c:v>TP 4</c:v>
                </c:pt>
                <c:pt idx="4">
                  <c:v>TP  5</c:v>
                </c:pt>
                <c:pt idx="5">
                  <c:v>TP 6</c:v>
                </c:pt>
              </c:strCache>
            </c:strRef>
          </c:cat>
          <c:val>
            <c:numRef>
              <c:f>'GRAF PELAPORAN'!$K$65:$P$65</c:f>
              <c:numCache>
                <c:formatCode>General</c:formatCode>
                <c:ptCount val="6"/>
                <c:pt idx="0">
                  <c:v>0</c:v>
                </c:pt>
                <c:pt idx="1">
                  <c:v>0</c:v>
                </c:pt>
                <c:pt idx="2">
                  <c:v>10</c:v>
                </c:pt>
                <c:pt idx="3">
                  <c:v>29</c:v>
                </c:pt>
                <c:pt idx="4">
                  <c:v>11</c:v>
                </c:pt>
                <c:pt idx="5">
                  <c:v>10</c:v>
                </c:pt>
              </c:numCache>
            </c:numRef>
          </c:val>
          <c:extLst>
            <c:ext xmlns:c16="http://schemas.microsoft.com/office/drawing/2014/chart" uri="{C3380CC4-5D6E-409C-BE32-E72D297353CC}">
              <c16:uniqueId val="{00000000-00C5-4628-8E3D-AE2B6D0DA9C2}"/>
            </c:ext>
          </c:extLst>
        </c:ser>
        <c:dLbls>
          <c:showLegendKey val="0"/>
          <c:showVal val="0"/>
          <c:showCatName val="0"/>
          <c:showSerName val="0"/>
          <c:showPercent val="0"/>
          <c:showBubbleSize val="0"/>
        </c:dLbls>
        <c:gapWidth val="150"/>
        <c:axId val="-1361350464"/>
        <c:axId val="-1301531776"/>
      </c:barChart>
      <c:catAx>
        <c:axId val="-1361350464"/>
        <c:scaling>
          <c:orientation val="minMax"/>
        </c:scaling>
        <c:delete val="0"/>
        <c:axPos val="b"/>
        <c:numFmt formatCode="General" sourceLinked="0"/>
        <c:majorTickMark val="out"/>
        <c:minorTickMark val="none"/>
        <c:tickLblPos val="nextTo"/>
        <c:crossAx val="-1301531776"/>
        <c:crosses val="autoZero"/>
        <c:auto val="1"/>
        <c:lblAlgn val="ctr"/>
        <c:lblOffset val="100"/>
        <c:noMultiLvlLbl val="0"/>
      </c:catAx>
      <c:valAx>
        <c:axId val="-1301531776"/>
        <c:scaling>
          <c:orientation val="minMax"/>
          <c:max val="60"/>
        </c:scaling>
        <c:delete val="0"/>
        <c:axPos val="l"/>
        <c:numFmt formatCode="General" sourceLinked="1"/>
        <c:majorTickMark val="out"/>
        <c:minorTickMark val="none"/>
        <c:tickLblPos val="nextTo"/>
        <c:crossAx val="-1361350464"/>
        <c:crosses val="autoZero"/>
        <c:crossBetween val="between"/>
        <c:majorUnit val="10"/>
      </c:valAx>
    </c:plotArea>
    <c:legend>
      <c:legendPos val="r"/>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6"/>
    </mc:Choice>
    <mc:Fallback>
      <c:style val="16"/>
    </mc:Fallback>
  </mc:AlternateContent>
  <c:chart>
    <c:autoTitleDeleted val="1"/>
    <c:plotArea>
      <c:layout/>
      <c:barChart>
        <c:barDir val="col"/>
        <c:grouping val="clustered"/>
        <c:varyColors val="0"/>
        <c:ser>
          <c:idx val="0"/>
          <c:order val="0"/>
          <c:tx>
            <c:strRef>
              <c:f>'GRAF PELAPORAN'!$B$83</c:f>
              <c:strCache>
                <c:ptCount val="1"/>
                <c:pt idx="0">
                  <c:v>BIL. MURID</c:v>
                </c:pt>
              </c:strCache>
            </c:strRef>
          </c:tx>
          <c:spPr>
            <a:solidFill>
              <a:srgbClr val="0070C0"/>
            </a:solidFill>
            <a:scene3d>
              <a:camera prst="orthographicFront"/>
              <a:lightRig rig="threePt" dir="t"/>
            </a:scene3d>
            <a:sp3d>
              <a:bevelT/>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PELAPORAN'!$C$82:$H$82</c:f>
              <c:strCache>
                <c:ptCount val="6"/>
                <c:pt idx="0">
                  <c:v>TP 1</c:v>
                </c:pt>
                <c:pt idx="1">
                  <c:v>TP 2</c:v>
                </c:pt>
                <c:pt idx="2">
                  <c:v> TP 3</c:v>
                </c:pt>
                <c:pt idx="3">
                  <c:v>TP 4</c:v>
                </c:pt>
                <c:pt idx="4">
                  <c:v>TP  5</c:v>
                </c:pt>
                <c:pt idx="5">
                  <c:v>TP 6</c:v>
                </c:pt>
              </c:strCache>
            </c:strRef>
          </c:cat>
          <c:val>
            <c:numRef>
              <c:f>'GRAF PELAPORAN'!$C$83:$H$83</c:f>
              <c:numCache>
                <c:formatCode>General</c:formatCode>
                <c:ptCount val="6"/>
                <c:pt idx="0">
                  <c:v>0</c:v>
                </c:pt>
                <c:pt idx="1">
                  <c:v>1</c:v>
                </c:pt>
                <c:pt idx="2">
                  <c:v>10</c:v>
                </c:pt>
                <c:pt idx="3">
                  <c:v>9</c:v>
                </c:pt>
                <c:pt idx="4">
                  <c:v>30</c:v>
                </c:pt>
                <c:pt idx="5">
                  <c:v>10</c:v>
                </c:pt>
              </c:numCache>
            </c:numRef>
          </c:val>
          <c:extLst>
            <c:ext xmlns:c16="http://schemas.microsoft.com/office/drawing/2014/chart" uri="{C3380CC4-5D6E-409C-BE32-E72D297353CC}">
              <c16:uniqueId val="{00000000-B6EE-4773-84B9-146A4E833DA5}"/>
            </c:ext>
          </c:extLst>
        </c:ser>
        <c:dLbls>
          <c:showLegendKey val="0"/>
          <c:showVal val="0"/>
          <c:showCatName val="0"/>
          <c:showSerName val="0"/>
          <c:showPercent val="0"/>
          <c:showBubbleSize val="0"/>
        </c:dLbls>
        <c:gapWidth val="150"/>
        <c:axId val="-1301522528"/>
        <c:axId val="-1301524704"/>
      </c:barChart>
      <c:catAx>
        <c:axId val="-1301522528"/>
        <c:scaling>
          <c:orientation val="minMax"/>
        </c:scaling>
        <c:delete val="0"/>
        <c:axPos val="b"/>
        <c:numFmt formatCode="General" sourceLinked="0"/>
        <c:majorTickMark val="out"/>
        <c:minorTickMark val="none"/>
        <c:tickLblPos val="nextTo"/>
        <c:crossAx val="-1301524704"/>
        <c:crosses val="autoZero"/>
        <c:auto val="1"/>
        <c:lblAlgn val="ctr"/>
        <c:lblOffset val="100"/>
        <c:noMultiLvlLbl val="0"/>
      </c:catAx>
      <c:valAx>
        <c:axId val="-1301524704"/>
        <c:scaling>
          <c:orientation val="minMax"/>
          <c:max val="60"/>
        </c:scaling>
        <c:delete val="0"/>
        <c:axPos val="l"/>
        <c:numFmt formatCode="General" sourceLinked="1"/>
        <c:majorTickMark val="out"/>
        <c:minorTickMark val="none"/>
        <c:tickLblPos val="nextTo"/>
        <c:crossAx val="-1301522528"/>
        <c:crosses val="autoZero"/>
        <c:crossBetween val="between"/>
        <c:majorUnit val="10"/>
      </c:valAx>
    </c:plotArea>
    <c:legend>
      <c:legendPos val="r"/>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8"/>
    </mc:Choice>
    <mc:Fallback>
      <c:style val="28"/>
    </mc:Fallback>
  </mc:AlternateContent>
  <c:chart>
    <c:autoTitleDeleted val="1"/>
    <c:plotArea>
      <c:layout>
        <c:manualLayout>
          <c:layoutTarget val="inner"/>
          <c:xMode val="edge"/>
          <c:yMode val="edge"/>
          <c:x val="5.6696568238378285E-2"/>
          <c:y val="8.650308823628898E-2"/>
          <c:w val="0.74890930445619042"/>
          <c:h val="0.79291881738251957"/>
        </c:manualLayout>
      </c:layout>
      <c:barChart>
        <c:barDir val="col"/>
        <c:grouping val="clustered"/>
        <c:varyColors val="0"/>
        <c:ser>
          <c:idx val="0"/>
          <c:order val="0"/>
          <c:tx>
            <c:strRef>
              <c:f>'GRAF PELAPORAN'!$J$83</c:f>
              <c:strCache>
                <c:ptCount val="1"/>
                <c:pt idx="0">
                  <c:v>BIL. MURID</c:v>
                </c:pt>
              </c:strCache>
            </c:strRef>
          </c:tx>
          <c:spPr>
            <a:solidFill>
              <a:srgbClr val="0070C0"/>
            </a:solidFill>
          </c:spPr>
          <c:invertIfNegative val="0"/>
          <c:cat>
            <c:strRef>
              <c:f>'GRAF PELAPORAN'!$K$82:$P$82</c:f>
              <c:strCache>
                <c:ptCount val="6"/>
                <c:pt idx="0">
                  <c:v>TP 1</c:v>
                </c:pt>
                <c:pt idx="1">
                  <c:v>TP 2</c:v>
                </c:pt>
                <c:pt idx="2">
                  <c:v> TP 3</c:v>
                </c:pt>
                <c:pt idx="3">
                  <c:v>TP 4</c:v>
                </c:pt>
                <c:pt idx="4">
                  <c:v>TP  5</c:v>
                </c:pt>
                <c:pt idx="5">
                  <c:v>TP 6</c:v>
                </c:pt>
              </c:strCache>
            </c:strRef>
          </c:cat>
          <c:val>
            <c:numRef>
              <c:f>'GRAF PELAPORAN'!$K$83:$P$83</c:f>
              <c:numCache>
                <c:formatCode>General</c:formatCode>
                <c:ptCount val="6"/>
                <c:pt idx="0">
                  <c:v>0</c:v>
                </c:pt>
                <c:pt idx="1">
                  <c:v>0</c:v>
                </c:pt>
                <c:pt idx="2">
                  <c:v>10</c:v>
                </c:pt>
                <c:pt idx="3">
                  <c:v>29</c:v>
                </c:pt>
                <c:pt idx="4">
                  <c:v>10</c:v>
                </c:pt>
                <c:pt idx="5">
                  <c:v>11</c:v>
                </c:pt>
              </c:numCache>
            </c:numRef>
          </c:val>
          <c:extLst>
            <c:ext xmlns:c16="http://schemas.microsoft.com/office/drawing/2014/chart" uri="{C3380CC4-5D6E-409C-BE32-E72D297353CC}">
              <c16:uniqueId val="{00000000-A933-49D2-B1CB-9831DF5D9B0A}"/>
            </c:ext>
          </c:extLst>
        </c:ser>
        <c:dLbls>
          <c:showLegendKey val="0"/>
          <c:showVal val="0"/>
          <c:showCatName val="0"/>
          <c:showSerName val="0"/>
          <c:showPercent val="0"/>
          <c:showBubbleSize val="0"/>
        </c:dLbls>
        <c:gapWidth val="150"/>
        <c:axId val="-1301530688"/>
        <c:axId val="-1301526336"/>
      </c:barChart>
      <c:catAx>
        <c:axId val="-1301530688"/>
        <c:scaling>
          <c:orientation val="minMax"/>
        </c:scaling>
        <c:delete val="0"/>
        <c:axPos val="b"/>
        <c:numFmt formatCode="General" sourceLinked="0"/>
        <c:majorTickMark val="out"/>
        <c:minorTickMark val="none"/>
        <c:tickLblPos val="nextTo"/>
        <c:crossAx val="-1301526336"/>
        <c:crosses val="autoZero"/>
        <c:auto val="1"/>
        <c:lblAlgn val="ctr"/>
        <c:lblOffset val="100"/>
        <c:noMultiLvlLbl val="0"/>
      </c:catAx>
      <c:valAx>
        <c:axId val="-1301526336"/>
        <c:scaling>
          <c:orientation val="minMax"/>
          <c:max val="60"/>
        </c:scaling>
        <c:delete val="0"/>
        <c:axPos val="l"/>
        <c:numFmt formatCode="General" sourceLinked="1"/>
        <c:majorTickMark val="out"/>
        <c:minorTickMark val="none"/>
        <c:tickLblPos val="nextTo"/>
        <c:crossAx val="-1301530688"/>
        <c:crosses val="autoZero"/>
        <c:crossBetween val="between"/>
        <c:majorUnit val="10"/>
      </c:valAx>
    </c:plotArea>
    <c:legend>
      <c:legendPos val="r"/>
      <c:overlay val="0"/>
    </c:legend>
    <c:plotVisOnly val="1"/>
    <c:dispBlanksAs val="gap"/>
    <c:showDLblsOverMax val="0"/>
  </c:chart>
  <c:printSettings>
    <c:headerFooter/>
    <c:pageMargins b="0.75" l="0.7" r="0.7" t="0.75" header="0.3" footer="0.3"/>
    <c:pageSetup/>
  </c:printSettings>
</c:chartSpace>
</file>

<file path=xl/ctrlProps/ctrlProp1.xml><?xml version="1.0" encoding="utf-8"?>
<formControlPr xmlns="http://schemas.microsoft.com/office/spreadsheetml/2009/9/main" objectType="Drop" dropStyle="combo" dx="16" fmlaLink="$I$6" fmlaRange="$J$7:$J$66" sel="1" val="0"/>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18.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image" Target="../media/image4.png"/><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editAs="oneCell">
    <xdr:from>
      <xdr:col>0</xdr:col>
      <xdr:colOff>148167</xdr:colOff>
      <xdr:row>0</xdr:row>
      <xdr:rowOff>88635</xdr:rowOff>
    </xdr:from>
    <xdr:to>
      <xdr:col>1</xdr:col>
      <xdr:colOff>2571750</xdr:colOff>
      <xdr:row>2</xdr:row>
      <xdr:rowOff>161453</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8167" y="88635"/>
          <a:ext cx="2764896" cy="713374"/>
        </a:xfrm>
        <a:prstGeom prst="rect">
          <a:avLst/>
        </a:prstGeom>
      </xdr:spPr>
    </xdr:pic>
    <xdr:clientData/>
  </xdr:twoCellAnchor>
  <xdr:twoCellAnchor editAs="oneCell">
    <xdr:from>
      <xdr:col>26</xdr:col>
      <xdr:colOff>211667</xdr:colOff>
      <xdr:row>0</xdr:row>
      <xdr:rowOff>84855</xdr:rowOff>
    </xdr:from>
    <xdr:to>
      <xdr:col>26</xdr:col>
      <xdr:colOff>836989</xdr:colOff>
      <xdr:row>2</xdr:row>
      <xdr:rowOff>92276</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440334" y="84855"/>
          <a:ext cx="625322" cy="6635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2809875</xdr:colOff>
          <xdr:row>7</xdr:row>
          <xdr:rowOff>28575</xdr:rowOff>
        </xdr:from>
        <xdr:to>
          <xdr:col>5</xdr:col>
          <xdr:colOff>5753100</xdr:colOff>
          <xdr:row>8</xdr:row>
          <xdr:rowOff>123825</xdr:rowOff>
        </xdr:to>
        <xdr:sp macro="" textlink="">
          <xdr:nvSpPr>
            <xdr:cNvPr id="14337" name="Drop Down 1" hidden="1">
              <a:extLst>
                <a:ext uri="{63B3BB69-23CF-44E3-9099-C40C66FF867C}">
                  <a14:compatExt spid="_x0000_s143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twoCellAnchor editAs="oneCell">
    <xdr:from>
      <xdr:col>5</xdr:col>
      <xdr:colOff>2138363</xdr:colOff>
      <xdr:row>9</xdr:row>
      <xdr:rowOff>90486</xdr:rowOff>
    </xdr:from>
    <xdr:to>
      <xdr:col>5</xdr:col>
      <xdr:colOff>5072063</xdr:colOff>
      <xdr:row>13</xdr:row>
      <xdr:rowOff>2730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43676" y="2233611"/>
          <a:ext cx="2933700" cy="769494"/>
        </a:xfrm>
        <a:prstGeom prst="rect">
          <a:avLst/>
        </a:prstGeom>
      </xdr:spPr>
    </xdr:pic>
    <xdr:clientData/>
  </xdr:twoCellAnchor>
  <xdr:twoCellAnchor editAs="oneCell">
    <xdr:from>
      <xdr:col>5</xdr:col>
      <xdr:colOff>5584530</xdr:colOff>
      <xdr:row>9</xdr:row>
      <xdr:rowOff>124618</xdr:rowOff>
    </xdr:from>
    <xdr:to>
      <xdr:col>5</xdr:col>
      <xdr:colOff>6266655</xdr:colOff>
      <xdr:row>13</xdr:row>
      <xdr:rowOff>2267</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89843" y="2267743"/>
          <a:ext cx="682125" cy="7269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xdr:colOff>
      <xdr:row>30</xdr:row>
      <xdr:rowOff>0</xdr:rowOff>
    </xdr:from>
    <xdr:to>
      <xdr:col>8</xdr:col>
      <xdr:colOff>0</xdr:colOff>
      <xdr:row>40</xdr:row>
      <xdr:rowOff>161925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4762</xdr:colOff>
      <xdr:row>10</xdr:row>
      <xdr:rowOff>207168</xdr:rowOff>
    </xdr:from>
    <xdr:to>
      <xdr:col>16</xdr:col>
      <xdr:colOff>4762</xdr:colOff>
      <xdr:row>21</xdr:row>
      <xdr:rowOff>154781</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19049</xdr:colOff>
      <xdr:row>30</xdr:row>
      <xdr:rowOff>33337</xdr:rowOff>
    </xdr:from>
    <xdr:to>
      <xdr:col>15</xdr:col>
      <xdr:colOff>581024</xdr:colOff>
      <xdr:row>40</xdr:row>
      <xdr:rowOff>152400</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9525</xdr:colOff>
      <xdr:row>48</xdr:row>
      <xdr:rowOff>4762</xdr:rowOff>
    </xdr:from>
    <xdr:to>
      <xdr:col>8</xdr:col>
      <xdr:colOff>9525</xdr:colOff>
      <xdr:row>58</xdr:row>
      <xdr:rowOff>180975</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609599</xdr:colOff>
      <xdr:row>48</xdr:row>
      <xdr:rowOff>4761</xdr:rowOff>
    </xdr:from>
    <xdr:to>
      <xdr:col>15</xdr:col>
      <xdr:colOff>600074</xdr:colOff>
      <xdr:row>58</xdr:row>
      <xdr:rowOff>180974</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600074</xdr:colOff>
      <xdr:row>65</xdr:row>
      <xdr:rowOff>159543</xdr:rowOff>
    </xdr:from>
    <xdr:to>
      <xdr:col>8</xdr:col>
      <xdr:colOff>2380</xdr:colOff>
      <xdr:row>76</xdr:row>
      <xdr:rowOff>111919</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30956</xdr:colOff>
      <xdr:row>65</xdr:row>
      <xdr:rowOff>171449</xdr:rowOff>
    </xdr:from>
    <xdr:to>
      <xdr:col>16</xdr:col>
      <xdr:colOff>4763</xdr:colOff>
      <xdr:row>76</xdr:row>
      <xdr:rowOff>166688</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609599</xdr:colOff>
      <xdr:row>84</xdr:row>
      <xdr:rowOff>14287</xdr:rowOff>
    </xdr:from>
    <xdr:to>
      <xdr:col>7</xdr:col>
      <xdr:colOff>600074</xdr:colOff>
      <xdr:row>94</xdr:row>
      <xdr:rowOff>171450</xdr:rowOff>
    </xdr:to>
    <xdr:graphicFrame macro="">
      <xdr:nvGraphicFramePr>
        <xdr:cNvPr id="13"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19050</xdr:colOff>
      <xdr:row>84</xdr:row>
      <xdr:rowOff>4762</xdr:rowOff>
    </xdr:from>
    <xdr:to>
      <xdr:col>15</xdr:col>
      <xdr:colOff>600075</xdr:colOff>
      <xdr:row>94</xdr:row>
      <xdr:rowOff>180975</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600075</xdr:colOff>
      <xdr:row>102</xdr:row>
      <xdr:rowOff>23811</xdr:rowOff>
    </xdr:from>
    <xdr:to>
      <xdr:col>8</xdr:col>
      <xdr:colOff>1</xdr:colOff>
      <xdr:row>112</xdr:row>
      <xdr:rowOff>180974</xdr:rowOff>
    </xdr:to>
    <xdr:graphicFrame macro="">
      <xdr:nvGraphicFramePr>
        <xdr:cNvPr id="15" name="Chart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19050</xdr:colOff>
      <xdr:row>102</xdr:row>
      <xdr:rowOff>14287</xdr:rowOff>
    </xdr:from>
    <xdr:to>
      <xdr:col>16</xdr:col>
      <xdr:colOff>0</xdr:colOff>
      <xdr:row>112</xdr:row>
      <xdr:rowOff>171450</xdr:rowOff>
    </xdr:to>
    <xdr:graphicFrame macro="">
      <xdr:nvGraphicFramePr>
        <xdr:cNvPr id="16" name="Chart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9525</xdr:colOff>
      <xdr:row>120</xdr:row>
      <xdr:rowOff>23812</xdr:rowOff>
    </xdr:from>
    <xdr:to>
      <xdr:col>8</xdr:col>
      <xdr:colOff>1</xdr:colOff>
      <xdr:row>130</xdr:row>
      <xdr:rowOff>180975</xdr:rowOff>
    </xdr:to>
    <xdr:graphicFrame macro="">
      <xdr:nvGraphicFramePr>
        <xdr:cNvPr id="17" name="Chart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9526</xdr:colOff>
      <xdr:row>120</xdr:row>
      <xdr:rowOff>14287</xdr:rowOff>
    </xdr:from>
    <xdr:to>
      <xdr:col>15</xdr:col>
      <xdr:colOff>600076</xdr:colOff>
      <xdr:row>130</xdr:row>
      <xdr:rowOff>180975</xdr:rowOff>
    </xdr:to>
    <xdr:graphicFrame macro="">
      <xdr:nvGraphicFramePr>
        <xdr:cNvPr id="18" name="Chart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19050</xdr:colOff>
      <xdr:row>137</xdr:row>
      <xdr:rowOff>185737</xdr:rowOff>
    </xdr:from>
    <xdr:to>
      <xdr:col>7</xdr:col>
      <xdr:colOff>600075</xdr:colOff>
      <xdr:row>148</xdr:row>
      <xdr:rowOff>161925</xdr:rowOff>
    </xdr:to>
    <xdr:graphicFrame macro="">
      <xdr:nvGraphicFramePr>
        <xdr:cNvPr id="19" name="Chart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0</xdr:colOff>
      <xdr:row>138</xdr:row>
      <xdr:rowOff>14286</xdr:rowOff>
    </xdr:from>
    <xdr:to>
      <xdr:col>16</xdr:col>
      <xdr:colOff>0</xdr:colOff>
      <xdr:row>148</xdr:row>
      <xdr:rowOff>171450</xdr:rowOff>
    </xdr:to>
    <xdr:graphicFrame macro="">
      <xdr:nvGraphicFramePr>
        <xdr:cNvPr id="20" name="Chart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33338</xdr:colOff>
      <xdr:row>155</xdr:row>
      <xdr:rowOff>138111</xdr:rowOff>
    </xdr:from>
    <xdr:to>
      <xdr:col>7</xdr:col>
      <xdr:colOff>604838</xdr:colOff>
      <xdr:row>166</xdr:row>
      <xdr:rowOff>166686</xdr:rowOff>
    </xdr:to>
    <xdr:graphicFrame macro="">
      <xdr:nvGraphicFramePr>
        <xdr:cNvPr id="22" name="Chart 2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8</xdr:col>
      <xdr:colOff>602456</xdr:colOff>
      <xdr:row>155</xdr:row>
      <xdr:rowOff>126205</xdr:rowOff>
    </xdr:from>
    <xdr:to>
      <xdr:col>15</xdr:col>
      <xdr:colOff>602456</xdr:colOff>
      <xdr:row>166</xdr:row>
      <xdr:rowOff>178593</xdr:rowOff>
    </xdr:to>
    <xdr:graphicFrame macro="">
      <xdr:nvGraphicFramePr>
        <xdr:cNvPr id="23" name="Chart 2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editAs="oneCell">
    <xdr:from>
      <xdr:col>1</xdr:col>
      <xdr:colOff>54768</xdr:colOff>
      <xdr:row>0</xdr:row>
      <xdr:rowOff>107155</xdr:rowOff>
    </xdr:from>
    <xdr:to>
      <xdr:col>3</xdr:col>
      <xdr:colOff>58183</xdr:colOff>
      <xdr:row>3</xdr:row>
      <xdr:rowOff>52386</xdr:rowOff>
    </xdr:to>
    <xdr:pic>
      <xdr:nvPicPr>
        <xdr:cNvPr id="3" name="Picture 2"/>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661987" y="107155"/>
          <a:ext cx="2158446" cy="552450"/>
        </a:xfrm>
        <a:prstGeom prst="rect">
          <a:avLst/>
        </a:prstGeom>
      </xdr:spPr>
    </xdr:pic>
    <xdr:clientData/>
  </xdr:twoCellAnchor>
  <xdr:twoCellAnchor editAs="oneCell">
    <xdr:from>
      <xdr:col>15</xdr:col>
      <xdr:colOff>47888</xdr:colOff>
      <xdr:row>0</xdr:row>
      <xdr:rowOff>143669</xdr:rowOff>
    </xdr:from>
    <xdr:to>
      <xdr:col>15</xdr:col>
      <xdr:colOff>583622</xdr:colOff>
      <xdr:row>3</xdr:row>
      <xdr:rowOff>84817</xdr:rowOff>
    </xdr:to>
    <xdr:pic>
      <xdr:nvPicPr>
        <xdr:cNvPr id="21" name="Picture 20"/>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1403805" y="143669"/>
          <a:ext cx="535734" cy="544398"/>
        </a:xfrm>
        <a:prstGeom prst="rect">
          <a:avLst/>
        </a:prstGeom>
      </xdr:spPr>
    </xdr:pic>
    <xdr:clientData/>
  </xdr:twoCellAnchor>
  <xdr:twoCellAnchor>
    <xdr:from>
      <xdr:col>1</xdr:col>
      <xdr:colOff>35718</xdr:colOff>
      <xdr:row>10</xdr:row>
      <xdr:rowOff>182166</xdr:rowOff>
    </xdr:from>
    <xdr:to>
      <xdr:col>8</xdr:col>
      <xdr:colOff>11905</xdr:colOff>
      <xdr:row>21</xdr:row>
      <xdr:rowOff>142875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P89"/>
  <sheetViews>
    <sheetView tabSelected="1" zoomScale="70" zoomScaleNormal="70" workbookViewId="0">
      <selection activeCell="A9" sqref="A9:A11"/>
    </sheetView>
  </sheetViews>
  <sheetFormatPr defaultColWidth="0" defaultRowHeight="15.75" zeroHeight="1"/>
  <cols>
    <col min="1" max="1" width="5" style="3" customWidth="1"/>
    <col min="2" max="2" width="54" style="3" customWidth="1"/>
    <col min="3" max="3" width="20" style="3" customWidth="1"/>
    <col min="4" max="4" width="11.42578125" style="105" customWidth="1"/>
    <col min="5" max="13" width="17" style="3" customWidth="1"/>
    <col min="14" max="26" width="16.85546875" style="3" hidden="1" customWidth="1"/>
    <col min="27" max="27" width="20.140625" style="105" customWidth="1"/>
    <col min="28" max="28" width="6.85546875" style="3" customWidth="1"/>
    <col min="29" max="29" width="2.28515625" style="3" hidden="1" customWidth="1"/>
    <col min="30" max="30" width="2.42578125" style="3" hidden="1" customWidth="1"/>
    <col min="31" max="33" width="9.140625" style="3" hidden="1" customWidth="1"/>
    <col min="34" max="34" width="24.42578125" style="3" hidden="1" customWidth="1"/>
    <col min="35" max="35" width="32.42578125" style="3" hidden="1" customWidth="1"/>
    <col min="36" max="36" width="41" style="3" hidden="1" customWidth="1"/>
    <col min="37" max="37" width="13.7109375" style="3" hidden="1" customWidth="1"/>
    <col min="38" max="38" width="15" style="3" hidden="1" customWidth="1"/>
    <col min="39" max="39" width="12.85546875" style="3" hidden="1" customWidth="1"/>
    <col min="40" max="40" width="24.42578125" style="3" hidden="1" customWidth="1"/>
    <col min="41" max="41" width="21.42578125" style="3" hidden="1" customWidth="1"/>
    <col min="42" max="42" width="33" style="3" hidden="1" customWidth="1"/>
    <col min="43" max="16384" width="9.140625" style="3" hidden="1"/>
  </cols>
  <sheetData>
    <row r="1" spans="1:30" s="18" customFormat="1" ht="25.5" customHeight="1">
      <c r="A1" s="46"/>
      <c r="B1" s="47"/>
      <c r="C1" s="48" t="s">
        <v>59</v>
      </c>
      <c r="D1" s="122" t="s">
        <v>95</v>
      </c>
      <c r="E1" s="122"/>
      <c r="F1" s="122"/>
      <c r="G1" s="122"/>
      <c r="H1" s="122"/>
      <c r="I1" s="122"/>
      <c r="J1" s="122"/>
      <c r="K1" s="47"/>
      <c r="L1" s="47"/>
      <c r="M1" s="46"/>
      <c r="N1" s="47"/>
      <c r="O1" s="47"/>
      <c r="P1" s="47"/>
      <c r="Q1" s="47"/>
      <c r="R1" s="47"/>
      <c r="S1" s="47"/>
      <c r="T1" s="47"/>
      <c r="U1" s="47"/>
      <c r="V1" s="47"/>
      <c r="W1" s="47"/>
      <c r="X1" s="47"/>
      <c r="Y1" s="47"/>
      <c r="Z1" s="47"/>
      <c r="AA1" s="106"/>
    </row>
    <row r="2" spans="1:30" s="18" customFormat="1" ht="25.5" customHeight="1">
      <c r="A2" s="46"/>
      <c r="B2" s="47"/>
      <c r="C2" s="48" t="s">
        <v>60</v>
      </c>
      <c r="D2" s="122" t="s">
        <v>94</v>
      </c>
      <c r="E2" s="122"/>
      <c r="F2" s="122"/>
      <c r="G2" s="122"/>
      <c r="H2" s="122"/>
      <c r="I2" s="122"/>
      <c r="J2" s="122"/>
      <c r="K2" s="47"/>
      <c r="L2" s="47"/>
      <c r="M2" s="46"/>
      <c r="N2" s="47"/>
      <c r="O2" s="47"/>
      <c r="P2" s="47"/>
      <c r="Q2" s="47"/>
      <c r="R2" s="47"/>
      <c r="S2" s="47"/>
      <c r="T2" s="47"/>
      <c r="U2" s="47"/>
      <c r="V2" s="47"/>
      <c r="W2" s="47"/>
      <c r="X2" s="47"/>
      <c r="Y2" s="47"/>
      <c r="Z2" s="47"/>
      <c r="AA2" s="106"/>
    </row>
    <row r="3" spans="1:30" s="18" customFormat="1" ht="25.5" customHeight="1">
      <c r="A3" s="46"/>
      <c r="B3" s="49"/>
      <c r="C3" s="48" t="s">
        <v>1</v>
      </c>
      <c r="D3" s="122" t="s">
        <v>93</v>
      </c>
      <c r="E3" s="122"/>
      <c r="F3" s="122"/>
      <c r="G3" s="122"/>
      <c r="H3" s="122"/>
      <c r="I3" s="122"/>
      <c r="J3" s="122"/>
      <c r="K3" s="49"/>
      <c r="L3" s="49"/>
      <c r="M3" s="46"/>
      <c r="N3" s="49"/>
      <c r="O3" s="49"/>
      <c r="P3" s="49"/>
      <c r="Q3" s="49"/>
      <c r="R3" s="49"/>
      <c r="S3" s="49"/>
      <c r="T3" s="49"/>
      <c r="U3" s="49"/>
      <c r="V3" s="49"/>
      <c r="W3" s="49"/>
      <c r="X3" s="49"/>
      <c r="Y3" s="49"/>
      <c r="Z3" s="49"/>
      <c r="AA3" s="107"/>
    </row>
    <row r="4" spans="1:30" s="18" customFormat="1" ht="25.5" customHeight="1">
      <c r="A4" s="46"/>
      <c r="B4" s="47"/>
      <c r="C4" s="48" t="s">
        <v>61</v>
      </c>
      <c r="D4" s="122" t="s">
        <v>104</v>
      </c>
      <c r="E4" s="122"/>
      <c r="F4" s="122"/>
      <c r="G4" s="122"/>
      <c r="H4" s="122"/>
      <c r="I4" s="122"/>
      <c r="J4" s="122"/>
      <c r="K4" s="47"/>
      <c r="L4" s="47"/>
      <c r="M4" s="46"/>
      <c r="N4" s="47"/>
      <c r="O4" s="47"/>
      <c r="P4" s="47"/>
      <c r="Q4" s="47"/>
      <c r="R4" s="47"/>
      <c r="S4" s="47"/>
      <c r="T4" s="47"/>
      <c r="U4" s="47"/>
      <c r="V4" s="47"/>
      <c r="W4" s="47"/>
      <c r="X4" s="47"/>
      <c r="Y4" s="47"/>
      <c r="Z4" s="47"/>
      <c r="AA4" s="106"/>
    </row>
    <row r="5" spans="1:30" ht="15.95" customHeight="1">
      <c r="A5" s="28"/>
      <c r="B5" s="28"/>
      <c r="C5" s="28"/>
      <c r="D5" s="102"/>
      <c r="E5" s="28"/>
      <c r="F5" s="28"/>
      <c r="G5" s="28"/>
      <c r="H5" s="28"/>
      <c r="I5" s="28"/>
      <c r="J5" s="28"/>
      <c r="K5" s="28"/>
      <c r="L5" s="28"/>
      <c r="M5" s="28"/>
      <c r="N5" s="28"/>
      <c r="O5" s="28"/>
      <c r="P5" s="28"/>
      <c r="Q5" s="28"/>
      <c r="R5" s="28"/>
      <c r="S5" s="28"/>
      <c r="T5" s="28"/>
      <c r="U5" s="28"/>
      <c r="V5" s="28"/>
      <c r="W5" s="28"/>
      <c r="X5" s="28"/>
      <c r="Y5" s="28"/>
      <c r="Z5" s="28"/>
      <c r="AA5" s="102"/>
    </row>
    <row r="6" spans="1:30" s="21" customFormat="1" ht="20.100000000000001" customHeight="1">
      <c r="A6" s="30" t="s">
        <v>99</v>
      </c>
      <c r="B6" s="28"/>
      <c r="C6" s="98" t="s">
        <v>10</v>
      </c>
      <c r="D6" s="30" t="s">
        <v>83</v>
      </c>
      <c r="E6" s="28"/>
      <c r="F6" s="30"/>
      <c r="G6" s="30"/>
      <c r="H6" s="30"/>
      <c r="I6" s="30"/>
      <c r="J6" s="30"/>
      <c r="K6" s="30"/>
      <c r="L6" s="30"/>
      <c r="M6" s="30"/>
      <c r="N6" s="30"/>
      <c r="O6" s="30"/>
      <c r="P6" s="30"/>
      <c r="Q6" s="30"/>
      <c r="R6" s="30"/>
      <c r="S6" s="30"/>
      <c r="T6" s="30"/>
      <c r="U6" s="29"/>
      <c r="V6" s="29"/>
      <c r="W6" s="29"/>
      <c r="X6" s="29"/>
      <c r="Y6" s="29"/>
      <c r="Z6" s="29"/>
      <c r="AA6" s="108"/>
    </row>
    <row r="7" spans="1:30" s="21" customFormat="1" ht="20.100000000000001" customHeight="1">
      <c r="A7" s="99" t="s">
        <v>135</v>
      </c>
      <c r="B7" s="30"/>
      <c r="C7" s="98" t="s">
        <v>11</v>
      </c>
      <c r="D7" s="30" t="s">
        <v>202</v>
      </c>
      <c r="E7" s="28"/>
      <c r="F7" s="30"/>
      <c r="G7" s="30"/>
      <c r="H7" s="30"/>
      <c r="I7" s="30"/>
      <c r="J7" s="30"/>
      <c r="K7" s="30"/>
      <c r="L7" s="30"/>
      <c r="M7" s="30"/>
      <c r="N7" s="30"/>
      <c r="O7" s="30"/>
      <c r="P7" s="30"/>
      <c r="Q7" s="30"/>
      <c r="R7" s="30"/>
      <c r="S7" s="30"/>
      <c r="T7" s="30"/>
      <c r="U7" s="29"/>
      <c r="V7" s="29"/>
      <c r="W7" s="29"/>
      <c r="X7" s="29"/>
      <c r="Y7" s="29"/>
      <c r="Z7" s="29"/>
      <c r="AA7" s="108"/>
    </row>
    <row r="8" spans="1:30" s="21" customFormat="1" ht="9.75" customHeight="1">
      <c r="A8" s="99"/>
      <c r="B8" s="30"/>
      <c r="C8" s="98"/>
      <c r="D8" s="30"/>
      <c r="E8" s="28"/>
      <c r="F8" s="30"/>
      <c r="G8" s="30"/>
      <c r="H8" s="30"/>
      <c r="I8" s="30"/>
      <c r="J8" s="30"/>
      <c r="K8" s="30"/>
      <c r="L8" s="30"/>
      <c r="M8" s="30"/>
      <c r="N8" s="30"/>
      <c r="O8" s="30"/>
      <c r="P8" s="30"/>
      <c r="Q8" s="30"/>
      <c r="R8" s="30"/>
      <c r="S8" s="30"/>
      <c r="T8" s="30"/>
      <c r="U8" s="29"/>
      <c r="V8" s="29"/>
      <c r="W8" s="29"/>
      <c r="X8" s="29"/>
      <c r="Y8" s="29"/>
      <c r="Z8" s="29"/>
      <c r="AA8" s="108"/>
    </row>
    <row r="9" spans="1:30" s="21" customFormat="1" ht="27.75" customHeight="1">
      <c r="A9" s="171" t="s">
        <v>7</v>
      </c>
      <c r="B9" s="171" t="s">
        <v>8</v>
      </c>
      <c r="C9" s="174" t="s">
        <v>87</v>
      </c>
      <c r="D9" s="171" t="s">
        <v>0</v>
      </c>
      <c r="E9" s="179" t="s">
        <v>116</v>
      </c>
      <c r="F9" s="180"/>
      <c r="G9" s="180"/>
      <c r="H9" s="180"/>
      <c r="I9" s="180"/>
      <c r="J9" s="180"/>
      <c r="K9" s="181"/>
      <c r="L9" s="177" t="s">
        <v>117</v>
      </c>
      <c r="M9" s="178"/>
      <c r="N9" s="30"/>
      <c r="O9" s="30"/>
      <c r="P9" s="30"/>
      <c r="Q9" s="30"/>
      <c r="R9" s="30"/>
      <c r="S9" s="30"/>
      <c r="T9" s="30"/>
      <c r="U9" s="29"/>
      <c r="V9" s="29"/>
      <c r="W9" s="29"/>
      <c r="X9" s="29"/>
      <c r="Y9" s="29"/>
      <c r="Z9" s="29"/>
      <c r="AA9" s="172" t="s">
        <v>100</v>
      </c>
    </row>
    <row r="10" spans="1:30" s="21" customFormat="1" ht="20.100000000000001" customHeight="1">
      <c r="A10" s="171"/>
      <c r="B10" s="171"/>
      <c r="C10" s="174"/>
      <c r="D10" s="171"/>
      <c r="E10" s="175" t="s">
        <v>113</v>
      </c>
      <c r="F10" s="175" t="s">
        <v>114</v>
      </c>
      <c r="G10" s="184" t="s">
        <v>123</v>
      </c>
      <c r="H10" s="185"/>
      <c r="I10" s="185"/>
      <c r="J10" s="186" t="s">
        <v>124</v>
      </c>
      <c r="K10" s="175" t="s">
        <v>125</v>
      </c>
      <c r="L10" s="175" t="s">
        <v>126</v>
      </c>
      <c r="M10" s="175" t="s">
        <v>127</v>
      </c>
      <c r="N10" s="30"/>
      <c r="O10" s="30"/>
      <c r="P10" s="30"/>
      <c r="Q10" s="30"/>
      <c r="R10" s="30"/>
      <c r="S10" s="30"/>
      <c r="T10" s="30"/>
      <c r="U10" s="29"/>
      <c r="V10" s="29"/>
      <c r="W10" s="29"/>
      <c r="X10" s="29"/>
      <c r="Y10" s="29"/>
      <c r="Z10" s="29"/>
      <c r="AA10" s="172"/>
    </row>
    <row r="11" spans="1:30" ht="39" customHeight="1">
      <c r="A11" s="171"/>
      <c r="B11" s="171"/>
      <c r="C11" s="174"/>
      <c r="D11" s="171"/>
      <c r="E11" s="176"/>
      <c r="F11" s="176"/>
      <c r="G11" s="154" t="s">
        <v>120</v>
      </c>
      <c r="H11" s="154" t="s">
        <v>121</v>
      </c>
      <c r="I11" s="156" t="s">
        <v>122</v>
      </c>
      <c r="J11" s="175"/>
      <c r="K11" s="176"/>
      <c r="L11" s="176"/>
      <c r="M11" s="176"/>
      <c r="N11" s="31"/>
      <c r="O11" s="31"/>
      <c r="P11" s="31"/>
      <c r="Q11" s="31"/>
      <c r="R11" s="31"/>
      <c r="S11" s="31"/>
      <c r="T11" s="31"/>
      <c r="U11" s="31"/>
      <c r="V11" s="31"/>
      <c r="W11" s="31"/>
      <c r="X11" s="31"/>
      <c r="Y11" s="31"/>
      <c r="Z11" s="100"/>
      <c r="AA11" s="173"/>
    </row>
    <row r="12" spans="1:30" s="21" customFormat="1" ht="24.95" customHeight="1">
      <c r="A12" s="19">
        <v>1</v>
      </c>
      <c r="B12" s="20" t="s">
        <v>58</v>
      </c>
      <c r="C12" s="76">
        <v>40307162521</v>
      </c>
      <c r="D12" s="77" t="str">
        <f t="shared" ref="D12:D43" si="0">IF(C12="","",VLOOKUP(VALUE(RIGHT(C12)),$AC$13:$AD$22,2))</f>
        <v>L</v>
      </c>
      <c r="E12" s="19">
        <v>3</v>
      </c>
      <c r="F12" s="19">
        <v>5</v>
      </c>
      <c r="G12" s="19">
        <v>5</v>
      </c>
      <c r="H12" s="19">
        <v>4</v>
      </c>
      <c r="I12" s="19">
        <v>5</v>
      </c>
      <c r="J12" s="19">
        <v>5</v>
      </c>
      <c r="K12" s="19">
        <v>5</v>
      </c>
      <c r="L12" s="19">
        <v>5</v>
      </c>
      <c r="M12" s="19">
        <v>2</v>
      </c>
      <c r="N12" s="19"/>
      <c r="O12" s="19"/>
      <c r="P12" s="19"/>
      <c r="Q12" s="19"/>
      <c r="R12" s="32"/>
      <c r="S12" s="19"/>
      <c r="T12" s="19"/>
      <c r="U12" s="19"/>
      <c r="V12" s="32"/>
      <c r="W12" s="19"/>
      <c r="X12" s="19"/>
      <c r="Y12" s="19"/>
      <c r="Z12" s="32"/>
      <c r="AA12" s="24">
        <v>6</v>
      </c>
    </row>
    <row r="13" spans="1:30" s="21" customFormat="1" ht="24.95" customHeight="1">
      <c r="A13" s="19">
        <v>2</v>
      </c>
      <c r="B13" s="20" t="s">
        <v>29</v>
      </c>
      <c r="C13" s="76">
        <v>40206162355</v>
      </c>
      <c r="D13" s="77" t="str">
        <f t="shared" si="0"/>
        <v>L</v>
      </c>
      <c r="E13" s="19">
        <v>5</v>
      </c>
      <c r="F13" s="19">
        <v>5</v>
      </c>
      <c r="G13" s="19">
        <v>3</v>
      </c>
      <c r="H13" s="19">
        <v>5</v>
      </c>
      <c r="I13" s="19">
        <v>5</v>
      </c>
      <c r="J13" s="19">
        <v>5</v>
      </c>
      <c r="K13" s="19">
        <v>3</v>
      </c>
      <c r="L13" s="19">
        <v>5</v>
      </c>
      <c r="M13" s="19">
        <v>3</v>
      </c>
      <c r="N13" s="19"/>
      <c r="O13" s="19"/>
      <c r="P13" s="19"/>
      <c r="Q13" s="19"/>
      <c r="R13" s="32"/>
      <c r="S13" s="19"/>
      <c r="T13" s="19"/>
      <c r="U13" s="19"/>
      <c r="V13" s="32"/>
      <c r="W13" s="19"/>
      <c r="X13" s="19"/>
      <c r="Y13" s="19"/>
      <c r="Z13" s="32"/>
      <c r="AA13" s="24">
        <v>5</v>
      </c>
      <c r="AC13" s="75">
        <v>0</v>
      </c>
      <c r="AD13" s="75" t="s">
        <v>51</v>
      </c>
    </row>
    <row r="14" spans="1:30" s="21" customFormat="1" ht="24.95" customHeight="1">
      <c r="A14" s="19">
        <v>3</v>
      </c>
      <c r="B14" s="20" t="s">
        <v>22</v>
      </c>
      <c r="C14" s="76">
        <v>41209022384</v>
      </c>
      <c r="D14" s="77" t="str">
        <f t="shared" si="0"/>
        <v>P</v>
      </c>
      <c r="E14" s="19">
        <v>6</v>
      </c>
      <c r="F14" s="19">
        <v>4</v>
      </c>
      <c r="G14" s="19">
        <v>5</v>
      </c>
      <c r="H14" s="19">
        <v>4</v>
      </c>
      <c r="I14" s="19">
        <v>4</v>
      </c>
      <c r="J14" s="19">
        <v>4</v>
      </c>
      <c r="K14" s="19">
        <v>5</v>
      </c>
      <c r="L14" s="19">
        <v>4</v>
      </c>
      <c r="M14" s="19">
        <v>5</v>
      </c>
      <c r="N14" s="19"/>
      <c r="O14" s="19"/>
      <c r="P14" s="19"/>
      <c r="Q14" s="19"/>
      <c r="R14" s="32"/>
      <c r="S14" s="19"/>
      <c r="T14" s="19"/>
      <c r="U14" s="19"/>
      <c r="V14" s="32"/>
      <c r="W14" s="19"/>
      <c r="X14" s="19"/>
      <c r="Y14" s="19"/>
      <c r="Z14" s="32"/>
      <c r="AA14" s="24">
        <v>4</v>
      </c>
      <c r="AC14" s="75">
        <v>1</v>
      </c>
      <c r="AD14" s="75" t="s">
        <v>9</v>
      </c>
    </row>
    <row r="15" spans="1:30" s="21" customFormat="1" ht="24.95" customHeight="1">
      <c r="A15" s="19">
        <v>4</v>
      </c>
      <c r="B15" s="20" t="s">
        <v>35</v>
      </c>
      <c r="C15" s="76">
        <v>40709072361</v>
      </c>
      <c r="D15" s="77" t="str">
        <f t="shared" si="0"/>
        <v>L</v>
      </c>
      <c r="E15" s="19">
        <v>6</v>
      </c>
      <c r="F15" s="19">
        <v>4</v>
      </c>
      <c r="G15" s="19">
        <v>5</v>
      </c>
      <c r="H15" s="19">
        <v>4</v>
      </c>
      <c r="I15" s="19">
        <v>4</v>
      </c>
      <c r="J15" s="19">
        <v>4</v>
      </c>
      <c r="K15" s="19">
        <v>5</v>
      </c>
      <c r="L15" s="19">
        <v>4</v>
      </c>
      <c r="M15" s="19">
        <v>5</v>
      </c>
      <c r="N15" s="19"/>
      <c r="O15" s="19"/>
      <c r="P15" s="19"/>
      <c r="Q15" s="19"/>
      <c r="R15" s="32"/>
      <c r="S15" s="19"/>
      <c r="T15" s="19"/>
      <c r="U15" s="19"/>
      <c r="V15" s="32"/>
      <c r="W15" s="19"/>
      <c r="X15" s="19"/>
      <c r="Y15" s="19"/>
      <c r="Z15" s="32"/>
      <c r="AA15" s="24">
        <v>4</v>
      </c>
      <c r="AC15" s="75">
        <v>2</v>
      </c>
      <c r="AD15" s="75" t="s">
        <v>51</v>
      </c>
    </row>
    <row r="16" spans="1:30" s="21" customFormat="1" ht="24.95" customHeight="1">
      <c r="A16" s="19">
        <v>5</v>
      </c>
      <c r="B16" s="20" t="s">
        <v>44</v>
      </c>
      <c r="C16" s="76">
        <v>41207162357</v>
      </c>
      <c r="D16" s="77" t="str">
        <f t="shared" si="0"/>
        <v>L</v>
      </c>
      <c r="E16" s="19">
        <v>6</v>
      </c>
      <c r="F16" s="19">
        <v>3</v>
      </c>
      <c r="G16" s="19">
        <v>5</v>
      </c>
      <c r="H16" s="19">
        <v>4</v>
      </c>
      <c r="I16" s="19">
        <v>3</v>
      </c>
      <c r="J16" s="19">
        <v>3</v>
      </c>
      <c r="K16" s="19">
        <v>5</v>
      </c>
      <c r="L16" s="19">
        <v>3</v>
      </c>
      <c r="M16" s="19">
        <v>5</v>
      </c>
      <c r="N16" s="19"/>
      <c r="O16" s="19"/>
      <c r="P16" s="19"/>
      <c r="Q16" s="19"/>
      <c r="R16" s="32"/>
      <c r="S16" s="19"/>
      <c r="T16" s="19"/>
      <c r="U16" s="19"/>
      <c r="V16" s="32"/>
      <c r="W16" s="19"/>
      <c r="X16" s="19"/>
      <c r="Y16" s="19"/>
      <c r="Z16" s="32"/>
      <c r="AA16" s="24">
        <v>3</v>
      </c>
      <c r="AC16" s="75">
        <v>3</v>
      </c>
      <c r="AD16" s="75" t="s">
        <v>9</v>
      </c>
    </row>
    <row r="17" spans="1:30" s="21" customFormat="1" ht="24.95" customHeight="1">
      <c r="A17" s="19">
        <v>6</v>
      </c>
      <c r="B17" s="20" t="s">
        <v>40</v>
      </c>
      <c r="C17" s="76">
        <v>41209166359</v>
      </c>
      <c r="D17" s="77" t="str">
        <f t="shared" si="0"/>
        <v>L</v>
      </c>
      <c r="E17" s="19">
        <v>6</v>
      </c>
      <c r="F17" s="19">
        <v>6</v>
      </c>
      <c r="G17" s="19">
        <v>6</v>
      </c>
      <c r="H17" s="19">
        <v>6</v>
      </c>
      <c r="I17" s="19">
        <v>6</v>
      </c>
      <c r="J17" s="19">
        <v>6</v>
      </c>
      <c r="K17" s="19">
        <v>6</v>
      </c>
      <c r="L17" s="19">
        <v>6</v>
      </c>
      <c r="M17" s="19">
        <v>6</v>
      </c>
      <c r="N17" s="19"/>
      <c r="O17" s="19"/>
      <c r="P17" s="19"/>
      <c r="Q17" s="19"/>
      <c r="R17" s="32"/>
      <c r="S17" s="19"/>
      <c r="T17" s="19"/>
      <c r="U17" s="19"/>
      <c r="V17" s="32"/>
      <c r="W17" s="19"/>
      <c r="X17" s="19"/>
      <c r="Y17" s="19"/>
      <c r="Z17" s="32"/>
      <c r="AA17" s="24">
        <v>6</v>
      </c>
      <c r="AC17" s="75">
        <v>4</v>
      </c>
      <c r="AD17" s="75" t="s">
        <v>51</v>
      </c>
    </row>
    <row r="18" spans="1:30" s="21" customFormat="1" ht="24.95" customHeight="1">
      <c r="A18" s="19">
        <v>7</v>
      </c>
      <c r="B18" s="20" t="s">
        <v>27</v>
      </c>
      <c r="C18" s="76">
        <v>41208018957</v>
      </c>
      <c r="D18" s="77" t="str">
        <f t="shared" si="0"/>
        <v>L</v>
      </c>
      <c r="E18" s="19">
        <v>6</v>
      </c>
      <c r="F18" s="19">
        <v>4</v>
      </c>
      <c r="G18" s="19">
        <v>4</v>
      </c>
      <c r="H18" s="19">
        <v>5</v>
      </c>
      <c r="I18" s="19">
        <v>4</v>
      </c>
      <c r="J18" s="19">
        <v>4</v>
      </c>
      <c r="K18" s="19">
        <v>4</v>
      </c>
      <c r="L18" s="19">
        <v>4</v>
      </c>
      <c r="M18" s="19">
        <v>4</v>
      </c>
      <c r="N18" s="19"/>
      <c r="O18" s="19"/>
      <c r="P18" s="19"/>
      <c r="Q18" s="19"/>
      <c r="R18" s="32"/>
      <c r="S18" s="19"/>
      <c r="T18" s="19"/>
      <c r="U18" s="19"/>
      <c r="V18" s="32"/>
      <c r="W18" s="19"/>
      <c r="X18" s="19"/>
      <c r="Y18" s="19"/>
      <c r="Z18" s="32"/>
      <c r="AA18" s="24">
        <v>4</v>
      </c>
      <c r="AC18" s="75">
        <v>5</v>
      </c>
      <c r="AD18" s="75" t="s">
        <v>9</v>
      </c>
    </row>
    <row r="19" spans="1:30" s="21" customFormat="1" ht="24.95" customHeight="1">
      <c r="A19" s="19">
        <v>8</v>
      </c>
      <c r="B19" s="20" t="s">
        <v>39</v>
      </c>
      <c r="C19" s="76">
        <v>41203018933</v>
      </c>
      <c r="D19" s="77" t="str">
        <f t="shared" si="0"/>
        <v>L</v>
      </c>
      <c r="E19" s="19">
        <v>5</v>
      </c>
      <c r="F19" s="19">
        <v>5</v>
      </c>
      <c r="G19" s="19">
        <v>3</v>
      </c>
      <c r="H19" s="19">
        <v>5</v>
      </c>
      <c r="I19" s="19">
        <v>5</v>
      </c>
      <c r="J19" s="19">
        <v>5</v>
      </c>
      <c r="K19" s="19">
        <v>3</v>
      </c>
      <c r="L19" s="19">
        <v>5</v>
      </c>
      <c r="M19" s="19">
        <v>3</v>
      </c>
      <c r="N19" s="19"/>
      <c r="O19" s="19"/>
      <c r="P19" s="19"/>
      <c r="Q19" s="19"/>
      <c r="R19" s="32"/>
      <c r="S19" s="19"/>
      <c r="T19" s="19"/>
      <c r="U19" s="19"/>
      <c r="V19" s="32"/>
      <c r="W19" s="19"/>
      <c r="X19" s="19"/>
      <c r="Y19" s="19"/>
      <c r="Z19" s="32"/>
      <c r="AA19" s="24">
        <v>5</v>
      </c>
      <c r="AC19" s="75">
        <v>6</v>
      </c>
      <c r="AD19" s="75" t="s">
        <v>51</v>
      </c>
    </row>
    <row r="20" spans="1:30" s="21" customFormat="1" ht="24.95" customHeight="1">
      <c r="A20" s="19">
        <v>9</v>
      </c>
      <c r="B20" s="20" t="s">
        <v>88</v>
      </c>
      <c r="C20" s="76">
        <v>41208162564</v>
      </c>
      <c r="D20" s="77" t="str">
        <f t="shared" si="0"/>
        <v>P</v>
      </c>
      <c r="E20" s="19">
        <v>6</v>
      </c>
      <c r="F20" s="19">
        <v>4</v>
      </c>
      <c r="G20" s="19">
        <v>5</v>
      </c>
      <c r="H20" s="19">
        <v>4</v>
      </c>
      <c r="I20" s="19">
        <v>4</v>
      </c>
      <c r="J20" s="19">
        <v>4</v>
      </c>
      <c r="K20" s="19">
        <v>5</v>
      </c>
      <c r="L20" s="19">
        <v>4</v>
      </c>
      <c r="M20" s="19">
        <v>5</v>
      </c>
      <c r="N20" s="19"/>
      <c r="O20" s="19"/>
      <c r="P20" s="19"/>
      <c r="Q20" s="19"/>
      <c r="R20" s="32"/>
      <c r="S20" s="19"/>
      <c r="T20" s="19"/>
      <c r="U20" s="19"/>
      <c r="V20" s="32"/>
      <c r="W20" s="19"/>
      <c r="X20" s="19"/>
      <c r="Y20" s="19"/>
      <c r="Z20" s="32"/>
      <c r="AA20" s="24">
        <v>4</v>
      </c>
      <c r="AC20" s="75">
        <v>7</v>
      </c>
      <c r="AD20" s="75" t="s">
        <v>9</v>
      </c>
    </row>
    <row r="21" spans="1:30" s="21" customFormat="1" ht="24.95" customHeight="1">
      <c r="A21" s="19">
        <v>10</v>
      </c>
      <c r="B21" s="20" t="s">
        <v>18</v>
      </c>
      <c r="C21" s="76">
        <v>41209169898</v>
      </c>
      <c r="D21" s="77" t="str">
        <f t="shared" si="0"/>
        <v>P</v>
      </c>
      <c r="E21" s="19">
        <v>6</v>
      </c>
      <c r="F21" s="19">
        <v>4</v>
      </c>
      <c r="G21" s="19">
        <v>5</v>
      </c>
      <c r="H21" s="19">
        <v>4</v>
      </c>
      <c r="I21" s="19">
        <v>4</v>
      </c>
      <c r="J21" s="19">
        <v>4</v>
      </c>
      <c r="K21" s="19">
        <v>5</v>
      </c>
      <c r="L21" s="19">
        <v>4</v>
      </c>
      <c r="M21" s="19">
        <v>5</v>
      </c>
      <c r="N21" s="19"/>
      <c r="O21" s="19"/>
      <c r="P21" s="19"/>
      <c r="Q21" s="19"/>
      <c r="R21" s="32"/>
      <c r="S21" s="19"/>
      <c r="T21" s="19"/>
      <c r="U21" s="19"/>
      <c r="V21" s="32"/>
      <c r="W21" s="19"/>
      <c r="X21" s="19"/>
      <c r="Y21" s="19"/>
      <c r="Z21" s="32"/>
      <c r="AA21" s="24">
        <v>4</v>
      </c>
      <c r="AC21" s="75">
        <v>8</v>
      </c>
      <c r="AD21" s="75" t="s">
        <v>51</v>
      </c>
    </row>
    <row r="22" spans="1:30" s="21" customFormat="1" ht="24.95" customHeight="1">
      <c r="A22" s="19">
        <v>11</v>
      </c>
      <c r="B22" s="20" t="s">
        <v>37</v>
      </c>
      <c r="C22" s="76">
        <v>41216167867</v>
      </c>
      <c r="D22" s="77" t="str">
        <f t="shared" si="0"/>
        <v>L</v>
      </c>
      <c r="E22" s="19">
        <v>6</v>
      </c>
      <c r="F22" s="19">
        <v>3</v>
      </c>
      <c r="G22" s="19">
        <v>5</v>
      </c>
      <c r="H22" s="19">
        <v>4</v>
      </c>
      <c r="I22" s="19">
        <v>3</v>
      </c>
      <c r="J22" s="19">
        <v>3</v>
      </c>
      <c r="K22" s="19">
        <v>5</v>
      </c>
      <c r="L22" s="19">
        <v>3</v>
      </c>
      <c r="M22" s="19">
        <v>5</v>
      </c>
      <c r="N22" s="19"/>
      <c r="O22" s="19"/>
      <c r="P22" s="19"/>
      <c r="Q22" s="19"/>
      <c r="R22" s="32"/>
      <c r="S22" s="19"/>
      <c r="T22" s="19"/>
      <c r="U22" s="19"/>
      <c r="V22" s="32"/>
      <c r="W22" s="19"/>
      <c r="X22" s="19"/>
      <c r="Y22" s="19"/>
      <c r="Z22" s="32"/>
      <c r="AA22" s="24">
        <v>3</v>
      </c>
      <c r="AC22" s="75">
        <v>9</v>
      </c>
      <c r="AD22" s="75" t="s">
        <v>9</v>
      </c>
    </row>
    <row r="23" spans="1:30" s="21" customFormat="1" ht="24.95" customHeight="1">
      <c r="A23" s="19">
        <v>12</v>
      </c>
      <c r="B23" s="20" t="s">
        <v>89</v>
      </c>
      <c r="C23" s="76">
        <v>41219169638</v>
      </c>
      <c r="D23" s="77" t="str">
        <f t="shared" si="0"/>
        <v>P</v>
      </c>
      <c r="E23" s="19">
        <v>6</v>
      </c>
      <c r="F23" s="19">
        <v>6</v>
      </c>
      <c r="G23" s="19">
        <v>6</v>
      </c>
      <c r="H23" s="19">
        <v>6</v>
      </c>
      <c r="I23" s="19">
        <v>6</v>
      </c>
      <c r="J23" s="19">
        <v>6</v>
      </c>
      <c r="K23" s="19">
        <v>6</v>
      </c>
      <c r="L23" s="19">
        <v>6</v>
      </c>
      <c r="M23" s="19">
        <v>6</v>
      </c>
      <c r="N23" s="19"/>
      <c r="O23" s="19"/>
      <c r="P23" s="19"/>
      <c r="Q23" s="19"/>
      <c r="R23" s="32"/>
      <c r="S23" s="19"/>
      <c r="T23" s="19"/>
      <c r="U23" s="19"/>
      <c r="V23" s="32"/>
      <c r="W23" s="19"/>
      <c r="X23" s="19"/>
      <c r="Y23" s="19"/>
      <c r="Z23" s="32"/>
      <c r="AA23" s="24">
        <v>6</v>
      </c>
    </row>
    <row r="24" spans="1:30" s="21" customFormat="1" ht="24.95" customHeight="1">
      <c r="A24" s="19">
        <v>13</v>
      </c>
      <c r="B24" s="20" t="s">
        <v>32</v>
      </c>
      <c r="C24" s="76">
        <v>41229162398</v>
      </c>
      <c r="D24" s="77" t="str">
        <f t="shared" si="0"/>
        <v>P</v>
      </c>
      <c r="E24" s="19">
        <v>6</v>
      </c>
      <c r="F24" s="19">
        <v>4</v>
      </c>
      <c r="G24" s="19">
        <v>4</v>
      </c>
      <c r="H24" s="19">
        <v>5</v>
      </c>
      <c r="I24" s="19">
        <v>4</v>
      </c>
      <c r="J24" s="19">
        <v>4</v>
      </c>
      <c r="K24" s="19">
        <v>4</v>
      </c>
      <c r="L24" s="19">
        <v>4</v>
      </c>
      <c r="M24" s="19">
        <v>4</v>
      </c>
      <c r="N24" s="19"/>
      <c r="O24" s="19"/>
      <c r="P24" s="19"/>
      <c r="Q24" s="19"/>
      <c r="R24" s="32"/>
      <c r="S24" s="19"/>
      <c r="T24" s="19"/>
      <c r="U24" s="19"/>
      <c r="V24" s="32"/>
      <c r="W24" s="19"/>
      <c r="X24" s="19"/>
      <c r="Y24" s="19"/>
      <c r="Z24" s="32"/>
      <c r="AA24" s="24">
        <v>4</v>
      </c>
    </row>
    <row r="25" spans="1:30" s="21" customFormat="1" ht="24.95" customHeight="1">
      <c r="A25" s="19">
        <v>14</v>
      </c>
      <c r="B25" s="20" t="s">
        <v>52</v>
      </c>
      <c r="C25" s="76">
        <v>41203168754</v>
      </c>
      <c r="D25" s="77" t="str">
        <f t="shared" si="0"/>
        <v>P</v>
      </c>
      <c r="E25" s="19">
        <v>5</v>
      </c>
      <c r="F25" s="19">
        <v>5</v>
      </c>
      <c r="G25" s="19">
        <v>3</v>
      </c>
      <c r="H25" s="19">
        <v>5</v>
      </c>
      <c r="I25" s="19">
        <v>5</v>
      </c>
      <c r="J25" s="19">
        <v>5</v>
      </c>
      <c r="K25" s="19">
        <v>3</v>
      </c>
      <c r="L25" s="19">
        <v>5</v>
      </c>
      <c r="M25" s="19">
        <v>3</v>
      </c>
      <c r="N25" s="19"/>
      <c r="O25" s="19"/>
      <c r="P25" s="19"/>
      <c r="Q25" s="19"/>
      <c r="R25" s="32"/>
      <c r="S25" s="19"/>
      <c r="T25" s="19"/>
      <c r="U25" s="19"/>
      <c r="V25" s="32"/>
      <c r="W25" s="19"/>
      <c r="X25" s="19"/>
      <c r="Y25" s="19"/>
      <c r="Z25" s="32"/>
      <c r="AA25" s="24">
        <v>5</v>
      </c>
    </row>
    <row r="26" spans="1:30" s="21" customFormat="1" ht="24.95" customHeight="1">
      <c r="A26" s="19">
        <v>15</v>
      </c>
      <c r="B26" s="20" t="s">
        <v>46</v>
      </c>
      <c r="C26" s="76">
        <v>41206162335</v>
      </c>
      <c r="D26" s="77" t="str">
        <f t="shared" si="0"/>
        <v>L</v>
      </c>
      <c r="E26" s="19">
        <v>6</v>
      </c>
      <c r="F26" s="19">
        <v>4</v>
      </c>
      <c r="G26" s="19">
        <v>5</v>
      </c>
      <c r="H26" s="19">
        <v>4</v>
      </c>
      <c r="I26" s="19">
        <v>4</v>
      </c>
      <c r="J26" s="19">
        <v>4</v>
      </c>
      <c r="K26" s="19">
        <v>5</v>
      </c>
      <c r="L26" s="19">
        <v>4</v>
      </c>
      <c r="M26" s="19">
        <v>5</v>
      </c>
      <c r="N26" s="19"/>
      <c r="O26" s="19"/>
      <c r="P26" s="19"/>
      <c r="Q26" s="19"/>
      <c r="R26" s="32"/>
      <c r="S26" s="19"/>
      <c r="T26" s="19"/>
      <c r="U26" s="19"/>
      <c r="V26" s="32"/>
      <c r="W26" s="19"/>
      <c r="X26" s="19"/>
      <c r="Y26" s="19"/>
      <c r="Z26" s="32"/>
      <c r="AA26" s="24">
        <v>4</v>
      </c>
    </row>
    <row r="27" spans="1:30" s="21" customFormat="1" ht="24.95" customHeight="1">
      <c r="A27" s="19">
        <v>16</v>
      </c>
      <c r="B27" s="20" t="s">
        <v>26</v>
      </c>
      <c r="C27" s="76">
        <v>41209166267</v>
      </c>
      <c r="D27" s="77" t="str">
        <f t="shared" si="0"/>
        <v>L</v>
      </c>
      <c r="E27" s="19">
        <v>6</v>
      </c>
      <c r="F27" s="19">
        <v>4</v>
      </c>
      <c r="G27" s="19">
        <v>5</v>
      </c>
      <c r="H27" s="19">
        <v>4</v>
      </c>
      <c r="I27" s="19">
        <v>4</v>
      </c>
      <c r="J27" s="19">
        <v>4</v>
      </c>
      <c r="K27" s="19">
        <v>5</v>
      </c>
      <c r="L27" s="19">
        <v>4</v>
      </c>
      <c r="M27" s="19">
        <v>5</v>
      </c>
      <c r="N27" s="19"/>
      <c r="O27" s="19"/>
      <c r="P27" s="19"/>
      <c r="Q27" s="19"/>
      <c r="R27" s="32"/>
      <c r="S27" s="19"/>
      <c r="T27" s="19"/>
      <c r="U27" s="19"/>
      <c r="V27" s="32"/>
      <c r="W27" s="19"/>
      <c r="X27" s="19"/>
      <c r="Y27" s="19"/>
      <c r="Z27" s="32"/>
      <c r="AA27" s="24">
        <v>4</v>
      </c>
    </row>
    <row r="28" spans="1:30" s="21" customFormat="1" ht="24.95" customHeight="1">
      <c r="A28" s="19">
        <v>17</v>
      </c>
      <c r="B28" s="20" t="s">
        <v>43</v>
      </c>
      <c r="C28" s="76">
        <v>41211166993</v>
      </c>
      <c r="D28" s="77" t="str">
        <f t="shared" si="0"/>
        <v>L</v>
      </c>
      <c r="E28" s="19">
        <v>6</v>
      </c>
      <c r="F28" s="19">
        <v>3</v>
      </c>
      <c r="G28" s="19">
        <v>5</v>
      </c>
      <c r="H28" s="19">
        <v>4</v>
      </c>
      <c r="I28" s="19">
        <v>3</v>
      </c>
      <c r="J28" s="19">
        <v>3</v>
      </c>
      <c r="K28" s="19">
        <v>5</v>
      </c>
      <c r="L28" s="19">
        <v>3</v>
      </c>
      <c r="M28" s="19">
        <v>5</v>
      </c>
      <c r="N28" s="19"/>
      <c r="O28" s="19"/>
      <c r="P28" s="19"/>
      <c r="Q28" s="19"/>
      <c r="R28" s="32"/>
      <c r="S28" s="19"/>
      <c r="T28" s="19"/>
      <c r="U28" s="19"/>
      <c r="V28" s="32"/>
      <c r="W28" s="19"/>
      <c r="X28" s="19"/>
      <c r="Y28" s="19"/>
      <c r="Z28" s="32"/>
      <c r="AA28" s="24">
        <v>3</v>
      </c>
    </row>
    <row r="29" spans="1:30" s="21" customFormat="1" ht="24.95" customHeight="1">
      <c r="A29" s="19">
        <v>18</v>
      </c>
      <c r="B29" s="20" t="s">
        <v>15</v>
      </c>
      <c r="C29" s="76">
        <v>41236161248</v>
      </c>
      <c r="D29" s="77" t="str">
        <f t="shared" si="0"/>
        <v>P</v>
      </c>
      <c r="E29" s="19">
        <v>6</v>
      </c>
      <c r="F29" s="19">
        <v>6</v>
      </c>
      <c r="G29" s="19">
        <v>6</v>
      </c>
      <c r="H29" s="19">
        <v>6</v>
      </c>
      <c r="I29" s="19">
        <v>6</v>
      </c>
      <c r="J29" s="19">
        <v>6</v>
      </c>
      <c r="K29" s="19">
        <v>6</v>
      </c>
      <c r="L29" s="19">
        <v>6</v>
      </c>
      <c r="M29" s="19">
        <v>6</v>
      </c>
      <c r="N29" s="19"/>
      <c r="O29" s="19"/>
      <c r="P29" s="19"/>
      <c r="Q29" s="19"/>
      <c r="R29" s="32"/>
      <c r="S29" s="19"/>
      <c r="T29" s="19"/>
      <c r="U29" s="19"/>
      <c r="V29" s="32"/>
      <c r="W29" s="19"/>
      <c r="X29" s="19"/>
      <c r="Y29" s="19"/>
      <c r="Z29" s="32"/>
      <c r="AA29" s="24">
        <v>6</v>
      </c>
    </row>
    <row r="30" spans="1:30" s="21" customFormat="1" ht="24.95" customHeight="1">
      <c r="A30" s="19">
        <v>19</v>
      </c>
      <c r="B30" s="20" t="s">
        <v>20</v>
      </c>
      <c r="C30" s="76">
        <v>41223161353</v>
      </c>
      <c r="D30" s="77" t="str">
        <f t="shared" si="0"/>
        <v>L</v>
      </c>
      <c r="E30" s="19">
        <v>6</v>
      </c>
      <c r="F30" s="19">
        <v>4</v>
      </c>
      <c r="G30" s="19">
        <v>4</v>
      </c>
      <c r="H30" s="19">
        <v>5</v>
      </c>
      <c r="I30" s="19">
        <v>4</v>
      </c>
      <c r="J30" s="19">
        <v>4</v>
      </c>
      <c r="K30" s="19">
        <v>4</v>
      </c>
      <c r="L30" s="19">
        <v>4</v>
      </c>
      <c r="M30" s="19">
        <v>4</v>
      </c>
      <c r="N30" s="19"/>
      <c r="O30" s="19"/>
      <c r="P30" s="19"/>
      <c r="Q30" s="19"/>
      <c r="R30" s="32"/>
      <c r="S30" s="19"/>
      <c r="T30" s="19"/>
      <c r="U30" s="19"/>
      <c r="V30" s="32"/>
      <c r="W30" s="19"/>
      <c r="X30" s="19"/>
      <c r="Y30" s="19"/>
      <c r="Z30" s="32"/>
      <c r="AA30" s="24">
        <v>4</v>
      </c>
    </row>
    <row r="31" spans="1:30" s="21" customFormat="1" ht="24.95" customHeight="1">
      <c r="A31" s="19">
        <v>20</v>
      </c>
      <c r="B31" s="20" t="s">
        <v>45</v>
      </c>
      <c r="C31" s="76">
        <v>41225169897</v>
      </c>
      <c r="D31" s="77" t="str">
        <f t="shared" si="0"/>
        <v>L</v>
      </c>
      <c r="E31" s="19">
        <v>5</v>
      </c>
      <c r="F31" s="19">
        <v>5</v>
      </c>
      <c r="G31" s="19">
        <v>3</v>
      </c>
      <c r="H31" s="19">
        <v>5</v>
      </c>
      <c r="I31" s="19">
        <v>5</v>
      </c>
      <c r="J31" s="19">
        <v>5</v>
      </c>
      <c r="K31" s="19">
        <v>3</v>
      </c>
      <c r="L31" s="19">
        <v>5</v>
      </c>
      <c r="M31" s="19">
        <v>3</v>
      </c>
      <c r="N31" s="19"/>
      <c r="O31" s="19"/>
      <c r="P31" s="19"/>
      <c r="Q31" s="19"/>
      <c r="R31" s="32"/>
      <c r="S31" s="19"/>
      <c r="T31" s="19"/>
      <c r="U31" s="19"/>
      <c r="V31" s="32"/>
      <c r="W31" s="19"/>
      <c r="X31" s="19"/>
      <c r="Y31" s="19"/>
      <c r="Z31" s="32"/>
      <c r="AA31" s="24">
        <v>5</v>
      </c>
    </row>
    <row r="32" spans="1:30" s="21" customFormat="1" ht="24.95" customHeight="1">
      <c r="A32" s="19">
        <v>21</v>
      </c>
      <c r="B32" s="20" t="s">
        <v>41</v>
      </c>
      <c r="C32" s="76">
        <v>41216163696</v>
      </c>
      <c r="D32" s="77" t="str">
        <f t="shared" si="0"/>
        <v>P</v>
      </c>
      <c r="E32" s="19">
        <v>6</v>
      </c>
      <c r="F32" s="19">
        <v>4</v>
      </c>
      <c r="G32" s="19">
        <v>5</v>
      </c>
      <c r="H32" s="19">
        <v>4</v>
      </c>
      <c r="I32" s="19">
        <v>4</v>
      </c>
      <c r="J32" s="19">
        <v>4</v>
      </c>
      <c r="K32" s="19">
        <v>5</v>
      </c>
      <c r="L32" s="19">
        <v>4</v>
      </c>
      <c r="M32" s="19">
        <v>5</v>
      </c>
      <c r="N32" s="19"/>
      <c r="O32" s="19"/>
      <c r="P32" s="19"/>
      <c r="Q32" s="19"/>
      <c r="R32" s="32"/>
      <c r="S32" s="19"/>
      <c r="T32" s="19"/>
      <c r="U32" s="19"/>
      <c r="V32" s="32"/>
      <c r="W32" s="19"/>
      <c r="X32" s="19"/>
      <c r="Y32" s="19"/>
      <c r="Z32" s="32"/>
      <c r="AA32" s="24">
        <v>4</v>
      </c>
    </row>
    <row r="33" spans="1:27" s="21" customFormat="1" ht="24.95" customHeight="1">
      <c r="A33" s="19">
        <v>22</v>
      </c>
      <c r="B33" s="20" t="s">
        <v>17</v>
      </c>
      <c r="C33" s="76">
        <v>41227163424</v>
      </c>
      <c r="D33" s="77" t="str">
        <f t="shared" si="0"/>
        <v>P</v>
      </c>
      <c r="E33" s="19">
        <v>6</v>
      </c>
      <c r="F33" s="19">
        <v>4</v>
      </c>
      <c r="G33" s="19">
        <v>5</v>
      </c>
      <c r="H33" s="19">
        <v>4</v>
      </c>
      <c r="I33" s="19">
        <v>4</v>
      </c>
      <c r="J33" s="19">
        <v>4</v>
      </c>
      <c r="K33" s="19">
        <v>5</v>
      </c>
      <c r="L33" s="19">
        <v>4</v>
      </c>
      <c r="M33" s="19">
        <v>5</v>
      </c>
      <c r="N33" s="19"/>
      <c r="O33" s="19"/>
      <c r="P33" s="19"/>
      <c r="Q33" s="19"/>
      <c r="R33" s="32"/>
      <c r="S33" s="19"/>
      <c r="T33" s="19"/>
      <c r="U33" s="19"/>
      <c r="V33" s="32"/>
      <c r="W33" s="19"/>
      <c r="X33" s="19"/>
      <c r="Y33" s="19"/>
      <c r="Z33" s="32"/>
      <c r="AA33" s="24">
        <v>4</v>
      </c>
    </row>
    <row r="34" spans="1:27" s="21" customFormat="1" ht="24.95" customHeight="1">
      <c r="A34" s="19">
        <v>23</v>
      </c>
      <c r="B34" s="20" t="s">
        <v>49</v>
      </c>
      <c r="C34" s="76">
        <v>41228166363</v>
      </c>
      <c r="D34" s="77" t="str">
        <f t="shared" si="0"/>
        <v>L</v>
      </c>
      <c r="E34" s="19">
        <v>6</v>
      </c>
      <c r="F34" s="19">
        <v>3</v>
      </c>
      <c r="G34" s="19">
        <v>5</v>
      </c>
      <c r="H34" s="19">
        <v>4</v>
      </c>
      <c r="I34" s="19">
        <v>3</v>
      </c>
      <c r="J34" s="19">
        <v>3</v>
      </c>
      <c r="K34" s="19">
        <v>5</v>
      </c>
      <c r="L34" s="19">
        <v>3</v>
      </c>
      <c r="M34" s="19">
        <v>5</v>
      </c>
      <c r="N34" s="19"/>
      <c r="O34" s="19"/>
      <c r="P34" s="19"/>
      <c r="Q34" s="19"/>
      <c r="R34" s="32"/>
      <c r="S34" s="19"/>
      <c r="T34" s="19"/>
      <c r="U34" s="19"/>
      <c r="V34" s="32"/>
      <c r="W34" s="19"/>
      <c r="X34" s="19"/>
      <c r="Y34" s="19"/>
      <c r="Z34" s="32"/>
      <c r="AA34" s="24">
        <v>3</v>
      </c>
    </row>
    <row r="35" spans="1:27" s="21" customFormat="1" ht="24.95" customHeight="1">
      <c r="A35" s="19">
        <v>24</v>
      </c>
      <c r="B35" s="20" t="s">
        <v>86</v>
      </c>
      <c r="C35" s="76">
        <v>41213169763</v>
      </c>
      <c r="D35" s="77" t="str">
        <f t="shared" si="0"/>
        <v>L</v>
      </c>
      <c r="E35" s="19">
        <v>6</v>
      </c>
      <c r="F35" s="19">
        <v>6</v>
      </c>
      <c r="G35" s="19">
        <v>6</v>
      </c>
      <c r="H35" s="19">
        <v>6</v>
      </c>
      <c r="I35" s="19">
        <v>6</v>
      </c>
      <c r="J35" s="19">
        <v>6</v>
      </c>
      <c r="K35" s="19">
        <v>6</v>
      </c>
      <c r="L35" s="19">
        <v>6</v>
      </c>
      <c r="M35" s="19">
        <v>6</v>
      </c>
      <c r="N35" s="19"/>
      <c r="O35" s="19"/>
      <c r="P35" s="19"/>
      <c r="Q35" s="19"/>
      <c r="R35" s="32"/>
      <c r="S35" s="19"/>
      <c r="T35" s="19"/>
      <c r="U35" s="19"/>
      <c r="V35" s="32"/>
      <c r="W35" s="19"/>
      <c r="X35" s="19"/>
      <c r="Y35" s="19"/>
      <c r="Z35" s="32"/>
      <c r="AA35" s="24">
        <v>6</v>
      </c>
    </row>
    <row r="36" spans="1:27" s="21" customFormat="1" ht="24.95" customHeight="1">
      <c r="A36" s="19">
        <v>25</v>
      </c>
      <c r="B36" s="20" t="s">
        <v>84</v>
      </c>
      <c r="C36" s="76">
        <v>41223084543</v>
      </c>
      <c r="D36" s="77" t="str">
        <f t="shared" si="0"/>
        <v>L</v>
      </c>
      <c r="E36" s="19">
        <v>6</v>
      </c>
      <c r="F36" s="19">
        <v>4</v>
      </c>
      <c r="G36" s="19">
        <v>4</v>
      </c>
      <c r="H36" s="19">
        <v>5</v>
      </c>
      <c r="I36" s="19">
        <v>4</v>
      </c>
      <c r="J36" s="19">
        <v>4</v>
      </c>
      <c r="K36" s="19">
        <v>4</v>
      </c>
      <c r="L36" s="19">
        <v>4</v>
      </c>
      <c r="M36" s="19">
        <v>4</v>
      </c>
      <c r="N36" s="19"/>
      <c r="O36" s="19"/>
      <c r="P36" s="19"/>
      <c r="Q36" s="19"/>
      <c r="R36" s="32"/>
      <c r="S36" s="19"/>
      <c r="T36" s="19"/>
      <c r="U36" s="19"/>
      <c r="V36" s="32"/>
      <c r="W36" s="19"/>
      <c r="X36" s="19"/>
      <c r="Y36" s="19"/>
      <c r="Z36" s="32"/>
      <c r="AA36" s="24">
        <v>4</v>
      </c>
    </row>
    <row r="37" spans="1:27" s="21" customFormat="1" ht="24.95" customHeight="1">
      <c r="A37" s="19">
        <v>26</v>
      </c>
      <c r="B37" s="20" t="s">
        <v>25</v>
      </c>
      <c r="C37" s="76">
        <v>41213162346</v>
      </c>
      <c r="D37" s="77" t="str">
        <f t="shared" si="0"/>
        <v>P</v>
      </c>
      <c r="E37" s="19">
        <v>5</v>
      </c>
      <c r="F37" s="19">
        <v>5</v>
      </c>
      <c r="G37" s="19">
        <v>3</v>
      </c>
      <c r="H37" s="19">
        <v>5</v>
      </c>
      <c r="I37" s="19">
        <v>5</v>
      </c>
      <c r="J37" s="19">
        <v>5</v>
      </c>
      <c r="K37" s="19">
        <v>3</v>
      </c>
      <c r="L37" s="19">
        <v>5</v>
      </c>
      <c r="M37" s="19">
        <v>3</v>
      </c>
      <c r="N37" s="19"/>
      <c r="O37" s="19"/>
      <c r="P37" s="19"/>
      <c r="Q37" s="19"/>
      <c r="R37" s="32"/>
      <c r="S37" s="19"/>
      <c r="T37" s="19"/>
      <c r="U37" s="19"/>
      <c r="V37" s="32"/>
      <c r="W37" s="19"/>
      <c r="X37" s="19"/>
      <c r="Y37" s="19"/>
      <c r="Z37" s="32"/>
      <c r="AA37" s="24">
        <v>5</v>
      </c>
    </row>
    <row r="38" spans="1:27" s="21" customFormat="1" ht="24.95" customHeight="1">
      <c r="A38" s="19">
        <v>27</v>
      </c>
      <c r="B38" s="20" t="s">
        <v>23</v>
      </c>
      <c r="C38" s="76">
        <v>41224162457</v>
      </c>
      <c r="D38" s="77" t="str">
        <f t="shared" si="0"/>
        <v>L</v>
      </c>
      <c r="E38" s="19">
        <v>6</v>
      </c>
      <c r="F38" s="19">
        <v>4</v>
      </c>
      <c r="G38" s="19">
        <v>5</v>
      </c>
      <c r="H38" s="19">
        <v>4</v>
      </c>
      <c r="I38" s="19">
        <v>4</v>
      </c>
      <c r="J38" s="19">
        <v>4</v>
      </c>
      <c r="K38" s="19">
        <v>5</v>
      </c>
      <c r="L38" s="19">
        <v>4</v>
      </c>
      <c r="M38" s="19">
        <v>5</v>
      </c>
      <c r="N38" s="19"/>
      <c r="O38" s="19"/>
      <c r="P38" s="19"/>
      <c r="Q38" s="19"/>
      <c r="R38" s="32"/>
      <c r="S38" s="19"/>
      <c r="T38" s="19"/>
      <c r="U38" s="19"/>
      <c r="V38" s="32"/>
      <c r="W38" s="19"/>
      <c r="X38" s="19"/>
      <c r="Y38" s="19"/>
      <c r="Z38" s="32"/>
      <c r="AA38" s="24">
        <v>4</v>
      </c>
    </row>
    <row r="39" spans="1:27" s="21" customFormat="1" ht="24.95" customHeight="1">
      <c r="A39" s="19">
        <v>28</v>
      </c>
      <c r="B39" s="20" t="s">
        <v>85</v>
      </c>
      <c r="C39" s="76">
        <v>41213032349</v>
      </c>
      <c r="D39" s="77" t="str">
        <f t="shared" si="0"/>
        <v>L</v>
      </c>
      <c r="E39" s="19">
        <v>6</v>
      </c>
      <c r="F39" s="19">
        <v>4</v>
      </c>
      <c r="G39" s="19">
        <v>5</v>
      </c>
      <c r="H39" s="19">
        <v>4</v>
      </c>
      <c r="I39" s="19">
        <v>4</v>
      </c>
      <c r="J39" s="19">
        <v>4</v>
      </c>
      <c r="K39" s="19">
        <v>5</v>
      </c>
      <c r="L39" s="19">
        <v>4</v>
      </c>
      <c r="M39" s="19">
        <v>5</v>
      </c>
      <c r="N39" s="19"/>
      <c r="O39" s="19"/>
      <c r="P39" s="19"/>
      <c r="Q39" s="19"/>
      <c r="R39" s="32"/>
      <c r="S39" s="19"/>
      <c r="T39" s="19"/>
      <c r="U39" s="19"/>
      <c r="V39" s="32"/>
      <c r="W39" s="19"/>
      <c r="X39" s="19"/>
      <c r="Y39" s="19"/>
      <c r="Z39" s="32"/>
      <c r="AA39" s="24">
        <v>4</v>
      </c>
    </row>
    <row r="40" spans="1:27" s="21" customFormat="1" ht="24.95" customHeight="1">
      <c r="A40" s="19">
        <v>29</v>
      </c>
      <c r="B40" s="20" t="s">
        <v>54</v>
      </c>
      <c r="C40" s="76">
        <v>41223032398</v>
      </c>
      <c r="D40" s="77" t="str">
        <f t="shared" si="0"/>
        <v>P</v>
      </c>
      <c r="E40" s="19">
        <v>6</v>
      </c>
      <c r="F40" s="19">
        <v>3</v>
      </c>
      <c r="G40" s="19">
        <v>5</v>
      </c>
      <c r="H40" s="19">
        <v>4</v>
      </c>
      <c r="I40" s="19">
        <v>3</v>
      </c>
      <c r="J40" s="19">
        <v>3</v>
      </c>
      <c r="K40" s="19">
        <v>5</v>
      </c>
      <c r="L40" s="19">
        <v>3</v>
      </c>
      <c r="M40" s="19">
        <v>5</v>
      </c>
      <c r="N40" s="19"/>
      <c r="O40" s="19"/>
      <c r="P40" s="19"/>
      <c r="Q40" s="19"/>
      <c r="R40" s="32"/>
      <c r="S40" s="19"/>
      <c r="T40" s="19"/>
      <c r="U40" s="19"/>
      <c r="V40" s="32"/>
      <c r="W40" s="19"/>
      <c r="X40" s="19"/>
      <c r="Y40" s="19"/>
      <c r="Z40" s="32"/>
      <c r="AA40" s="24">
        <v>3</v>
      </c>
    </row>
    <row r="41" spans="1:27" s="21" customFormat="1" ht="24.95" customHeight="1">
      <c r="A41" s="19">
        <v>30</v>
      </c>
      <c r="B41" s="20" t="s">
        <v>50</v>
      </c>
      <c r="C41" s="76">
        <v>41213125024</v>
      </c>
      <c r="D41" s="77" t="str">
        <f t="shared" si="0"/>
        <v>P</v>
      </c>
      <c r="E41" s="19">
        <v>6</v>
      </c>
      <c r="F41" s="19">
        <v>6</v>
      </c>
      <c r="G41" s="19">
        <v>6</v>
      </c>
      <c r="H41" s="19">
        <v>6</v>
      </c>
      <c r="I41" s="19">
        <v>6</v>
      </c>
      <c r="J41" s="19">
        <v>6</v>
      </c>
      <c r="K41" s="19">
        <v>6</v>
      </c>
      <c r="L41" s="19">
        <v>6</v>
      </c>
      <c r="M41" s="19">
        <v>6</v>
      </c>
      <c r="N41" s="19"/>
      <c r="O41" s="19"/>
      <c r="P41" s="19"/>
      <c r="Q41" s="19"/>
      <c r="R41" s="32"/>
      <c r="S41" s="19"/>
      <c r="T41" s="19"/>
      <c r="U41" s="19"/>
      <c r="V41" s="32"/>
      <c r="W41" s="19"/>
      <c r="X41" s="19"/>
      <c r="Y41" s="19"/>
      <c r="Z41" s="32"/>
      <c r="AA41" s="24">
        <v>6</v>
      </c>
    </row>
    <row r="42" spans="1:27" s="21" customFormat="1" ht="24.95" customHeight="1">
      <c r="A42" s="19">
        <v>31</v>
      </c>
      <c r="B42" s="20" t="s">
        <v>24</v>
      </c>
      <c r="C42" s="76">
        <v>41215129361</v>
      </c>
      <c r="D42" s="77" t="str">
        <f t="shared" si="0"/>
        <v>L</v>
      </c>
      <c r="E42" s="19">
        <v>6</v>
      </c>
      <c r="F42" s="19">
        <v>4</v>
      </c>
      <c r="G42" s="19">
        <v>4</v>
      </c>
      <c r="H42" s="19">
        <v>5</v>
      </c>
      <c r="I42" s="19">
        <v>4</v>
      </c>
      <c r="J42" s="19">
        <v>4</v>
      </c>
      <c r="K42" s="19">
        <v>4</v>
      </c>
      <c r="L42" s="19">
        <v>4</v>
      </c>
      <c r="M42" s="19">
        <v>4</v>
      </c>
      <c r="N42" s="19"/>
      <c r="O42" s="19"/>
      <c r="P42" s="19"/>
      <c r="Q42" s="19"/>
      <c r="R42" s="32"/>
      <c r="S42" s="19"/>
      <c r="T42" s="19"/>
      <c r="U42" s="19"/>
      <c r="V42" s="32"/>
      <c r="W42" s="19"/>
      <c r="X42" s="19"/>
      <c r="Y42" s="19"/>
      <c r="Z42" s="32"/>
      <c r="AA42" s="24">
        <v>4</v>
      </c>
    </row>
    <row r="43" spans="1:27" s="21" customFormat="1" ht="24.95" customHeight="1">
      <c r="A43" s="19">
        <v>32</v>
      </c>
      <c r="B43" s="20" t="s">
        <v>16</v>
      </c>
      <c r="C43" s="76">
        <v>41217126379</v>
      </c>
      <c r="D43" s="77" t="str">
        <f t="shared" si="0"/>
        <v>L</v>
      </c>
      <c r="E43" s="19">
        <v>5</v>
      </c>
      <c r="F43" s="19">
        <v>5</v>
      </c>
      <c r="G43" s="19">
        <v>3</v>
      </c>
      <c r="H43" s="19">
        <v>5</v>
      </c>
      <c r="I43" s="19">
        <v>5</v>
      </c>
      <c r="J43" s="19">
        <v>5</v>
      </c>
      <c r="K43" s="19">
        <v>3</v>
      </c>
      <c r="L43" s="19">
        <v>5</v>
      </c>
      <c r="M43" s="19">
        <v>3</v>
      </c>
      <c r="N43" s="19"/>
      <c r="O43" s="19"/>
      <c r="P43" s="19"/>
      <c r="Q43" s="19"/>
      <c r="R43" s="32"/>
      <c r="S43" s="19"/>
      <c r="T43" s="19"/>
      <c r="U43" s="19"/>
      <c r="V43" s="32"/>
      <c r="W43" s="19"/>
      <c r="X43" s="19"/>
      <c r="Y43" s="19"/>
      <c r="Z43" s="32"/>
      <c r="AA43" s="24">
        <v>5</v>
      </c>
    </row>
    <row r="44" spans="1:27" s="21" customFormat="1" ht="24.95" customHeight="1">
      <c r="A44" s="19">
        <v>33</v>
      </c>
      <c r="B44" s="20" t="s">
        <v>19</v>
      </c>
      <c r="C44" s="76">
        <v>41213125369</v>
      </c>
      <c r="D44" s="77" t="str">
        <f t="shared" ref="D44:D71" si="1">IF(C44="","",VLOOKUP(VALUE(RIGHT(C44)),$AC$13:$AD$22,2))</f>
        <v>L</v>
      </c>
      <c r="E44" s="19">
        <v>6</v>
      </c>
      <c r="F44" s="19">
        <v>4</v>
      </c>
      <c r="G44" s="19">
        <v>5</v>
      </c>
      <c r="H44" s="19">
        <v>4</v>
      </c>
      <c r="I44" s="19">
        <v>4</v>
      </c>
      <c r="J44" s="19">
        <v>4</v>
      </c>
      <c r="K44" s="19">
        <v>5</v>
      </c>
      <c r="L44" s="19">
        <v>4</v>
      </c>
      <c r="M44" s="19">
        <v>5</v>
      </c>
      <c r="N44" s="19"/>
      <c r="O44" s="19"/>
      <c r="P44" s="19"/>
      <c r="Q44" s="19"/>
      <c r="R44" s="32"/>
      <c r="S44" s="19"/>
      <c r="T44" s="19"/>
      <c r="U44" s="19"/>
      <c r="V44" s="32"/>
      <c r="W44" s="19"/>
      <c r="X44" s="19"/>
      <c r="Y44" s="19"/>
      <c r="Z44" s="32"/>
      <c r="AA44" s="24">
        <v>4</v>
      </c>
    </row>
    <row r="45" spans="1:27" s="21" customFormat="1" ht="24.95" customHeight="1">
      <c r="A45" s="19">
        <v>34</v>
      </c>
      <c r="B45" s="20" t="s">
        <v>90</v>
      </c>
      <c r="C45" s="76">
        <v>41203122354</v>
      </c>
      <c r="D45" s="77" t="str">
        <f t="shared" si="1"/>
        <v>P</v>
      </c>
      <c r="E45" s="19">
        <v>6</v>
      </c>
      <c r="F45" s="19">
        <v>4</v>
      </c>
      <c r="G45" s="19">
        <v>5</v>
      </c>
      <c r="H45" s="19">
        <v>4</v>
      </c>
      <c r="I45" s="19">
        <v>4</v>
      </c>
      <c r="J45" s="19">
        <v>4</v>
      </c>
      <c r="K45" s="19">
        <v>5</v>
      </c>
      <c r="L45" s="19">
        <v>4</v>
      </c>
      <c r="M45" s="19">
        <v>5</v>
      </c>
      <c r="N45" s="19"/>
      <c r="O45" s="19"/>
      <c r="P45" s="19"/>
      <c r="Q45" s="19"/>
      <c r="R45" s="32"/>
      <c r="S45" s="19"/>
      <c r="T45" s="19"/>
      <c r="U45" s="19"/>
      <c r="V45" s="32"/>
      <c r="W45" s="19"/>
      <c r="X45" s="19"/>
      <c r="Y45" s="19"/>
      <c r="Z45" s="32"/>
      <c r="AA45" s="24">
        <v>4</v>
      </c>
    </row>
    <row r="46" spans="1:27" s="21" customFormat="1" ht="24.95" customHeight="1">
      <c r="A46" s="19">
        <v>35</v>
      </c>
      <c r="B46" s="20" t="s">
        <v>30</v>
      </c>
      <c r="C46" s="76">
        <v>41205122355</v>
      </c>
      <c r="D46" s="77" t="str">
        <f t="shared" si="1"/>
        <v>L</v>
      </c>
      <c r="E46" s="19">
        <v>6</v>
      </c>
      <c r="F46" s="19">
        <v>3</v>
      </c>
      <c r="G46" s="19">
        <v>5</v>
      </c>
      <c r="H46" s="19">
        <v>4</v>
      </c>
      <c r="I46" s="19">
        <v>3</v>
      </c>
      <c r="J46" s="19">
        <v>3</v>
      </c>
      <c r="K46" s="19">
        <v>5</v>
      </c>
      <c r="L46" s="19">
        <v>3</v>
      </c>
      <c r="M46" s="19">
        <v>5</v>
      </c>
      <c r="N46" s="19"/>
      <c r="O46" s="19"/>
      <c r="P46" s="19"/>
      <c r="Q46" s="19"/>
      <c r="R46" s="32"/>
      <c r="S46" s="19"/>
      <c r="T46" s="19"/>
      <c r="U46" s="19"/>
      <c r="V46" s="32"/>
      <c r="W46" s="19"/>
      <c r="X46" s="19"/>
      <c r="Y46" s="19"/>
      <c r="Z46" s="32"/>
      <c r="AA46" s="24">
        <v>3</v>
      </c>
    </row>
    <row r="47" spans="1:27" s="21" customFormat="1" ht="24.95" customHeight="1">
      <c r="A47" s="19">
        <v>36</v>
      </c>
      <c r="B47" s="20" t="s">
        <v>31</v>
      </c>
      <c r="C47" s="76">
        <v>41209122351</v>
      </c>
      <c r="D47" s="77" t="str">
        <f t="shared" si="1"/>
        <v>L</v>
      </c>
      <c r="E47" s="19">
        <v>6</v>
      </c>
      <c r="F47" s="19">
        <v>6</v>
      </c>
      <c r="G47" s="19">
        <v>6</v>
      </c>
      <c r="H47" s="19">
        <v>6</v>
      </c>
      <c r="I47" s="19">
        <v>6</v>
      </c>
      <c r="J47" s="19">
        <v>6</v>
      </c>
      <c r="K47" s="19">
        <v>6</v>
      </c>
      <c r="L47" s="19">
        <v>6</v>
      </c>
      <c r="M47" s="19">
        <v>6</v>
      </c>
      <c r="N47" s="19"/>
      <c r="O47" s="19"/>
      <c r="P47" s="19"/>
      <c r="Q47" s="19"/>
      <c r="R47" s="32"/>
      <c r="S47" s="19"/>
      <c r="T47" s="19"/>
      <c r="U47" s="19"/>
      <c r="V47" s="32"/>
      <c r="W47" s="19"/>
      <c r="X47" s="19"/>
      <c r="Y47" s="19"/>
      <c r="Z47" s="32"/>
      <c r="AA47" s="24">
        <v>6</v>
      </c>
    </row>
    <row r="48" spans="1:27" s="21" customFormat="1" ht="24.95" customHeight="1">
      <c r="A48" s="19">
        <v>37</v>
      </c>
      <c r="B48" s="20" t="s">
        <v>38</v>
      </c>
      <c r="C48" s="76">
        <v>41223162357</v>
      </c>
      <c r="D48" s="77" t="str">
        <f t="shared" si="1"/>
        <v>L</v>
      </c>
      <c r="E48" s="19">
        <v>6</v>
      </c>
      <c r="F48" s="19">
        <v>4</v>
      </c>
      <c r="G48" s="19">
        <v>4</v>
      </c>
      <c r="H48" s="19">
        <v>5</v>
      </c>
      <c r="I48" s="19">
        <v>4</v>
      </c>
      <c r="J48" s="19">
        <v>4</v>
      </c>
      <c r="K48" s="19">
        <v>4</v>
      </c>
      <c r="L48" s="19">
        <v>4</v>
      </c>
      <c r="M48" s="19">
        <v>4</v>
      </c>
      <c r="N48" s="19"/>
      <c r="O48" s="19"/>
      <c r="P48" s="19"/>
      <c r="Q48" s="19"/>
      <c r="R48" s="32"/>
      <c r="S48" s="19"/>
      <c r="T48" s="19"/>
      <c r="U48" s="19"/>
      <c r="V48" s="32"/>
      <c r="W48" s="19"/>
      <c r="X48" s="19"/>
      <c r="Y48" s="19"/>
      <c r="Z48" s="32"/>
      <c r="AA48" s="24">
        <v>4</v>
      </c>
    </row>
    <row r="49" spans="1:27" s="21" customFormat="1" ht="24.95" customHeight="1">
      <c r="A49" s="19">
        <v>38</v>
      </c>
      <c r="B49" s="20" t="s">
        <v>28</v>
      </c>
      <c r="C49" s="76">
        <v>41223162358</v>
      </c>
      <c r="D49" s="77" t="str">
        <f t="shared" si="1"/>
        <v>P</v>
      </c>
      <c r="E49" s="19">
        <v>5</v>
      </c>
      <c r="F49" s="19">
        <v>5</v>
      </c>
      <c r="G49" s="19">
        <v>3</v>
      </c>
      <c r="H49" s="19">
        <v>5</v>
      </c>
      <c r="I49" s="19">
        <v>5</v>
      </c>
      <c r="J49" s="19">
        <v>5</v>
      </c>
      <c r="K49" s="19">
        <v>3</v>
      </c>
      <c r="L49" s="19">
        <v>5</v>
      </c>
      <c r="M49" s="19">
        <v>3</v>
      </c>
      <c r="N49" s="19"/>
      <c r="O49" s="19"/>
      <c r="P49" s="19"/>
      <c r="Q49" s="19"/>
      <c r="R49" s="32"/>
      <c r="S49" s="19"/>
      <c r="T49" s="19"/>
      <c r="U49" s="19"/>
      <c r="V49" s="32"/>
      <c r="W49" s="19"/>
      <c r="X49" s="19"/>
      <c r="Y49" s="19"/>
      <c r="Z49" s="32"/>
      <c r="AA49" s="24">
        <v>5</v>
      </c>
    </row>
    <row r="50" spans="1:27" s="21" customFormat="1" ht="24.95" customHeight="1">
      <c r="A50" s="19">
        <v>39</v>
      </c>
      <c r="B50" s="20" t="s">
        <v>36</v>
      </c>
      <c r="C50" s="76">
        <v>41213085984</v>
      </c>
      <c r="D50" s="77" t="str">
        <f t="shared" si="1"/>
        <v>P</v>
      </c>
      <c r="E50" s="19">
        <v>6</v>
      </c>
      <c r="F50" s="19">
        <v>4</v>
      </c>
      <c r="G50" s="19">
        <v>5</v>
      </c>
      <c r="H50" s="19">
        <v>4</v>
      </c>
      <c r="I50" s="19">
        <v>4</v>
      </c>
      <c r="J50" s="19">
        <v>4</v>
      </c>
      <c r="K50" s="19">
        <v>5</v>
      </c>
      <c r="L50" s="19">
        <v>4</v>
      </c>
      <c r="M50" s="19">
        <v>5</v>
      </c>
      <c r="N50" s="19"/>
      <c r="O50" s="19"/>
      <c r="P50" s="19"/>
      <c r="Q50" s="19"/>
      <c r="R50" s="32"/>
      <c r="S50" s="19"/>
      <c r="T50" s="19"/>
      <c r="U50" s="19"/>
      <c r="V50" s="32"/>
      <c r="W50" s="19"/>
      <c r="X50" s="19"/>
      <c r="Y50" s="19"/>
      <c r="Z50" s="32"/>
      <c r="AA50" s="24">
        <v>4</v>
      </c>
    </row>
    <row r="51" spans="1:27" s="21" customFormat="1" ht="24.95" customHeight="1">
      <c r="A51" s="19">
        <v>40</v>
      </c>
      <c r="B51" s="20" t="s">
        <v>53</v>
      </c>
      <c r="C51" s="76">
        <v>41219038974</v>
      </c>
      <c r="D51" s="77" t="str">
        <f t="shared" si="1"/>
        <v>P</v>
      </c>
      <c r="E51" s="19">
        <v>6</v>
      </c>
      <c r="F51" s="19">
        <v>4</v>
      </c>
      <c r="G51" s="19">
        <v>5</v>
      </c>
      <c r="H51" s="19">
        <v>4</v>
      </c>
      <c r="I51" s="19">
        <v>4</v>
      </c>
      <c r="J51" s="19">
        <v>4</v>
      </c>
      <c r="K51" s="19">
        <v>5</v>
      </c>
      <c r="L51" s="19">
        <v>4</v>
      </c>
      <c r="M51" s="19">
        <v>5</v>
      </c>
      <c r="N51" s="19"/>
      <c r="O51" s="19"/>
      <c r="P51" s="19"/>
      <c r="Q51" s="19"/>
      <c r="R51" s="32"/>
      <c r="S51" s="19"/>
      <c r="T51" s="19"/>
      <c r="U51" s="19"/>
      <c r="V51" s="32"/>
      <c r="W51" s="19"/>
      <c r="X51" s="19"/>
      <c r="Y51" s="19"/>
      <c r="Z51" s="32"/>
      <c r="AA51" s="24">
        <v>4</v>
      </c>
    </row>
    <row r="52" spans="1:27" s="21" customFormat="1" ht="24.95" customHeight="1">
      <c r="A52" s="19">
        <v>41</v>
      </c>
      <c r="B52" s="20" t="s">
        <v>34</v>
      </c>
      <c r="C52" s="76">
        <v>41225031235</v>
      </c>
      <c r="D52" s="77" t="str">
        <f t="shared" si="1"/>
        <v>L</v>
      </c>
      <c r="E52" s="19">
        <v>6</v>
      </c>
      <c r="F52" s="19">
        <v>3</v>
      </c>
      <c r="G52" s="19">
        <v>5</v>
      </c>
      <c r="H52" s="19">
        <v>4</v>
      </c>
      <c r="I52" s="19">
        <v>3</v>
      </c>
      <c r="J52" s="19">
        <v>3</v>
      </c>
      <c r="K52" s="19">
        <v>5</v>
      </c>
      <c r="L52" s="19">
        <v>3</v>
      </c>
      <c r="M52" s="19">
        <v>5</v>
      </c>
      <c r="N52" s="19"/>
      <c r="O52" s="19"/>
      <c r="P52" s="19"/>
      <c r="Q52" s="19"/>
      <c r="R52" s="32"/>
      <c r="S52" s="19"/>
      <c r="T52" s="19"/>
      <c r="U52" s="19"/>
      <c r="V52" s="32"/>
      <c r="W52" s="19"/>
      <c r="X52" s="19"/>
      <c r="Y52" s="19"/>
      <c r="Z52" s="32"/>
      <c r="AA52" s="24">
        <v>3</v>
      </c>
    </row>
    <row r="53" spans="1:27" s="21" customFormat="1" ht="24.95" customHeight="1">
      <c r="A53" s="19">
        <v>42</v>
      </c>
      <c r="B53" s="20" t="s">
        <v>91</v>
      </c>
      <c r="C53" s="76">
        <v>41226031234</v>
      </c>
      <c r="D53" s="77" t="str">
        <f t="shared" si="1"/>
        <v>P</v>
      </c>
      <c r="E53" s="19">
        <v>6</v>
      </c>
      <c r="F53" s="19">
        <v>6</v>
      </c>
      <c r="G53" s="19">
        <v>6</v>
      </c>
      <c r="H53" s="19">
        <v>6</v>
      </c>
      <c r="I53" s="19">
        <v>6</v>
      </c>
      <c r="J53" s="19">
        <v>6</v>
      </c>
      <c r="K53" s="19">
        <v>6</v>
      </c>
      <c r="L53" s="19">
        <v>6</v>
      </c>
      <c r="M53" s="19">
        <v>6</v>
      </c>
      <c r="N53" s="19"/>
      <c r="O53" s="19"/>
      <c r="P53" s="19"/>
      <c r="Q53" s="19"/>
      <c r="R53" s="32"/>
      <c r="S53" s="19"/>
      <c r="T53" s="19"/>
      <c r="U53" s="19"/>
      <c r="V53" s="32"/>
      <c r="W53" s="19"/>
      <c r="X53" s="19"/>
      <c r="Y53" s="19"/>
      <c r="Z53" s="32"/>
      <c r="AA53" s="24">
        <v>6</v>
      </c>
    </row>
    <row r="54" spans="1:27" s="21" customFormat="1" ht="24.95" customHeight="1">
      <c r="A54" s="19">
        <v>43</v>
      </c>
      <c r="B54" s="20" t="s">
        <v>48</v>
      </c>
      <c r="C54" s="76">
        <v>41230162363</v>
      </c>
      <c r="D54" s="77" t="str">
        <f t="shared" si="1"/>
        <v>L</v>
      </c>
      <c r="E54" s="19">
        <v>6</v>
      </c>
      <c r="F54" s="19">
        <v>4</v>
      </c>
      <c r="G54" s="19">
        <v>4</v>
      </c>
      <c r="H54" s="19">
        <v>5</v>
      </c>
      <c r="I54" s="19">
        <v>4</v>
      </c>
      <c r="J54" s="19">
        <v>4</v>
      </c>
      <c r="K54" s="19">
        <v>4</v>
      </c>
      <c r="L54" s="19">
        <v>4</v>
      </c>
      <c r="M54" s="19">
        <v>4</v>
      </c>
      <c r="N54" s="19"/>
      <c r="O54" s="19"/>
      <c r="P54" s="19"/>
      <c r="Q54" s="19"/>
      <c r="R54" s="32"/>
      <c r="S54" s="19"/>
      <c r="T54" s="19"/>
      <c r="U54" s="19"/>
      <c r="V54" s="32"/>
      <c r="W54" s="19"/>
      <c r="X54" s="19"/>
      <c r="Y54" s="19"/>
      <c r="Z54" s="32"/>
      <c r="AA54" s="24">
        <v>4</v>
      </c>
    </row>
    <row r="55" spans="1:27" s="21" customFormat="1" ht="24.95" customHeight="1">
      <c r="A55" s="19">
        <v>44</v>
      </c>
      <c r="B55" s="20" t="s">
        <v>47</v>
      </c>
      <c r="C55" s="76">
        <v>41221086421</v>
      </c>
      <c r="D55" s="77" t="str">
        <f t="shared" si="1"/>
        <v>L</v>
      </c>
      <c r="E55" s="19">
        <v>5</v>
      </c>
      <c r="F55" s="19">
        <v>5</v>
      </c>
      <c r="G55" s="19">
        <v>3</v>
      </c>
      <c r="H55" s="19">
        <v>5</v>
      </c>
      <c r="I55" s="19">
        <v>5</v>
      </c>
      <c r="J55" s="19">
        <v>5</v>
      </c>
      <c r="K55" s="19">
        <v>3</v>
      </c>
      <c r="L55" s="19">
        <v>5</v>
      </c>
      <c r="M55" s="19">
        <v>3</v>
      </c>
      <c r="N55" s="19"/>
      <c r="O55" s="19"/>
      <c r="P55" s="19"/>
      <c r="Q55" s="19"/>
      <c r="R55" s="32"/>
      <c r="S55" s="19"/>
      <c r="T55" s="19"/>
      <c r="U55" s="19"/>
      <c r="V55" s="32"/>
      <c r="W55" s="19"/>
      <c r="X55" s="19"/>
      <c r="Y55" s="19"/>
      <c r="Z55" s="32"/>
      <c r="AA55" s="24">
        <v>5</v>
      </c>
    </row>
    <row r="56" spans="1:27" s="21" customFormat="1" ht="24.95" customHeight="1">
      <c r="A56" s="19">
        <v>45</v>
      </c>
      <c r="B56" s="20" t="s">
        <v>33</v>
      </c>
      <c r="C56" s="76">
        <v>41216033625</v>
      </c>
      <c r="D56" s="77" t="str">
        <f t="shared" si="1"/>
        <v>L</v>
      </c>
      <c r="E56" s="19">
        <v>6</v>
      </c>
      <c r="F56" s="19">
        <v>4</v>
      </c>
      <c r="G56" s="19">
        <v>5</v>
      </c>
      <c r="H56" s="19">
        <v>4</v>
      </c>
      <c r="I56" s="19">
        <v>4</v>
      </c>
      <c r="J56" s="19">
        <v>4</v>
      </c>
      <c r="K56" s="19">
        <v>5</v>
      </c>
      <c r="L56" s="19">
        <v>4</v>
      </c>
      <c r="M56" s="19">
        <v>5</v>
      </c>
      <c r="N56" s="19"/>
      <c r="O56" s="19"/>
      <c r="P56" s="19"/>
      <c r="Q56" s="19"/>
      <c r="R56" s="32"/>
      <c r="S56" s="19"/>
      <c r="T56" s="19"/>
      <c r="U56" s="19"/>
      <c r="V56" s="32"/>
      <c r="W56" s="19"/>
      <c r="X56" s="19"/>
      <c r="Y56" s="19"/>
      <c r="Z56" s="32"/>
      <c r="AA56" s="24">
        <v>4</v>
      </c>
    </row>
    <row r="57" spans="1:27" s="21" customFormat="1" ht="24.95" customHeight="1">
      <c r="A57" s="19">
        <v>46</v>
      </c>
      <c r="B57" s="20" t="s">
        <v>68</v>
      </c>
      <c r="C57" s="76">
        <v>41215162367</v>
      </c>
      <c r="D57" s="77" t="str">
        <f t="shared" si="1"/>
        <v>L</v>
      </c>
      <c r="E57" s="19">
        <v>6</v>
      </c>
      <c r="F57" s="19">
        <v>4</v>
      </c>
      <c r="G57" s="19">
        <v>5</v>
      </c>
      <c r="H57" s="19">
        <v>4</v>
      </c>
      <c r="I57" s="19">
        <v>4</v>
      </c>
      <c r="J57" s="19">
        <v>4</v>
      </c>
      <c r="K57" s="19">
        <v>5</v>
      </c>
      <c r="L57" s="19">
        <v>4</v>
      </c>
      <c r="M57" s="19">
        <v>5</v>
      </c>
      <c r="N57" s="19"/>
      <c r="O57" s="19"/>
      <c r="P57" s="19"/>
      <c r="Q57" s="19"/>
      <c r="R57" s="32"/>
      <c r="S57" s="19"/>
      <c r="T57" s="19"/>
      <c r="U57" s="19"/>
      <c r="V57" s="32"/>
      <c r="W57" s="19"/>
      <c r="X57" s="19"/>
      <c r="Y57" s="19"/>
      <c r="Z57" s="32"/>
      <c r="AA57" s="24">
        <v>4</v>
      </c>
    </row>
    <row r="58" spans="1:27" s="21" customFormat="1" ht="24.95" customHeight="1">
      <c r="A58" s="19">
        <v>47</v>
      </c>
      <c r="B58" s="20" t="s">
        <v>64</v>
      </c>
      <c r="C58" s="76">
        <v>41223082388</v>
      </c>
      <c r="D58" s="77" t="str">
        <f t="shared" si="1"/>
        <v>P</v>
      </c>
      <c r="E58" s="19">
        <v>6</v>
      </c>
      <c r="F58" s="19">
        <v>3</v>
      </c>
      <c r="G58" s="19">
        <v>5</v>
      </c>
      <c r="H58" s="19">
        <v>4</v>
      </c>
      <c r="I58" s="19">
        <v>3</v>
      </c>
      <c r="J58" s="19">
        <v>3</v>
      </c>
      <c r="K58" s="19">
        <v>5</v>
      </c>
      <c r="L58" s="19">
        <v>3</v>
      </c>
      <c r="M58" s="19">
        <v>5</v>
      </c>
      <c r="N58" s="19"/>
      <c r="O58" s="19"/>
      <c r="P58" s="19"/>
      <c r="Q58" s="19"/>
      <c r="R58" s="32"/>
      <c r="S58" s="19"/>
      <c r="T58" s="19"/>
      <c r="U58" s="19"/>
      <c r="V58" s="32"/>
      <c r="W58" s="19"/>
      <c r="X58" s="19"/>
      <c r="Y58" s="19"/>
      <c r="Z58" s="32"/>
      <c r="AA58" s="24">
        <v>3</v>
      </c>
    </row>
    <row r="59" spans="1:27" s="21" customFormat="1" ht="24.95" customHeight="1">
      <c r="A59" s="19">
        <v>48</v>
      </c>
      <c r="B59" s="20" t="s">
        <v>92</v>
      </c>
      <c r="C59" s="76">
        <v>41226163695</v>
      </c>
      <c r="D59" s="77" t="str">
        <f t="shared" si="1"/>
        <v>L</v>
      </c>
      <c r="E59" s="19">
        <v>6</v>
      </c>
      <c r="F59" s="19">
        <v>6</v>
      </c>
      <c r="G59" s="19">
        <v>6</v>
      </c>
      <c r="H59" s="19">
        <v>6</v>
      </c>
      <c r="I59" s="19">
        <v>6</v>
      </c>
      <c r="J59" s="19">
        <v>6</v>
      </c>
      <c r="K59" s="19">
        <v>6</v>
      </c>
      <c r="L59" s="19">
        <v>6</v>
      </c>
      <c r="M59" s="19">
        <v>6</v>
      </c>
      <c r="N59" s="19"/>
      <c r="O59" s="19"/>
      <c r="P59" s="19"/>
      <c r="Q59" s="19"/>
      <c r="R59" s="32"/>
      <c r="S59" s="19"/>
      <c r="T59" s="19"/>
      <c r="U59" s="19"/>
      <c r="V59" s="32"/>
      <c r="W59" s="19"/>
      <c r="X59" s="19"/>
      <c r="Y59" s="19"/>
      <c r="Z59" s="32"/>
      <c r="AA59" s="24">
        <v>6</v>
      </c>
    </row>
    <row r="60" spans="1:27" s="21" customFormat="1" ht="24.95" customHeight="1">
      <c r="A60" s="19">
        <v>49</v>
      </c>
      <c r="B60" s="20" t="s">
        <v>21</v>
      </c>
      <c r="C60" s="76">
        <v>41218162369</v>
      </c>
      <c r="D60" s="77" t="str">
        <f t="shared" si="1"/>
        <v>L</v>
      </c>
      <c r="E60" s="19">
        <v>6</v>
      </c>
      <c r="F60" s="19">
        <v>4</v>
      </c>
      <c r="G60" s="19">
        <v>4</v>
      </c>
      <c r="H60" s="19">
        <v>5</v>
      </c>
      <c r="I60" s="19">
        <v>4</v>
      </c>
      <c r="J60" s="19">
        <v>4</v>
      </c>
      <c r="K60" s="19">
        <v>4</v>
      </c>
      <c r="L60" s="19">
        <v>4</v>
      </c>
      <c r="M60" s="19">
        <v>4</v>
      </c>
      <c r="N60" s="19"/>
      <c r="O60" s="19"/>
      <c r="P60" s="19"/>
      <c r="Q60" s="19"/>
      <c r="R60" s="32"/>
      <c r="S60" s="19"/>
      <c r="T60" s="19"/>
      <c r="U60" s="19"/>
      <c r="V60" s="32"/>
      <c r="W60" s="19"/>
      <c r="X60" s="19"/>
      <c r="Y60" s="19"/>
      <c r="Z60" s="32"/>
      <c r="AA60" s="24">
        <v>4</v>
      </c>
    </row>
    <row r="61" spans="1:27" s="21" customFormat="1" ht="24.95" customHeight="1">
      <c r="A61" s="22">
        <v>50</v>
      </c>
      <c r="B61" s="23" t="s">
        <v>62</v>
      </c>
      <c r="C61" s="76">
        <v>41223063253</v>
      </c>
      <c r="D61" s="77" t="str">
        <f t="shared" si="1"/>
        <v>L</v>
      </c>
      <c r="E61" s="19">
        <v>5</v>
      </c>
      <c r="F61" s="19">
        <v>5</v>
      </c>
      <c r="G61" s="19">
        <v>3</v>
      </c>
      <c r="H61" s="19">
        <v>5</v>
      </c>
      <c r="I61" s="19">
        <v>5</v>
      </c>
      <c r="J61" s="19">
        <v>5</v>
      </c>
      <c r="K61" s="19">
        <v>3</v>
      </c>
      <c r="L61" s="19">
        <v>5</v>
      </c>
      <c r="M61" s="19">
        <v>3</v>
      </c>
      <c r="N61" s="19"/>
      <c r="O61" s="19"/>
      <c r="P61" s="19"/>
      <c r="Q61" s="19"/>
      <c r="R61" s="32"/>
      <c r="S61" s="19"/>
      <c r="T61" s="19"/>
      <c r="U61" s="19"/>
      <c r="V61" s="32"/>
      <c r="W61" s="19"/>
      <c r="X61" s="19"/>
      <c r="Y61" s="19"/>
      <c r="Z61" s="32"/>
      <c r="AA61" s="24">
        <v>5</v>
      </c>
    </row>
    <row r="62" spans="1:27" ht="24.95" customHeight="1">
      <c r="A62" s="22">
        <v>51</v>
      </c>
      <c r="B62" s="20" t="s">
        <v>42</v>
      </c>
      <c r="C62" s="76">
        <v>41226162378</v>
      </c>
      <c r="D62" s="77" t="str">
        <f t="shared" si="1"/>
        <v>P</v>
      </c>
      <c r="E62" s="19">
        <v>6</v>
      </c>
      <c r="F62" s="19">
        <v>4</v>
      </c>
      <c r="G62" s="19">
        <v>5</v>
      </c>
      <c r="H62" s="19">
        <v>4</v>
      </c>
      <c r="I62" s="19">
        <v>4</v>
      </c>
      <c r="J62" s="19">
        <v>4</v>
      </c>
      <c r="K62" s="19">
        <v>5</v>
      </c>
      <c r="L62" s="19">
        <v>4</v>
      </c>
      <c r="M62" s="19">
        <v>5</v>
      </c>
      <c r="N62" s="19"/>
      <c r="O62" s="19"/>
      <c r="P62" s="19"/>
      <c r="Q62" s="19"/>
      <c r="R62" s="32"/>
      <c r="S62" s="19"/>
      <c r="T62" s="19"/>
      <c r="U62" s="19"/>
      <c r="V62" s="32"/>
      <c r="W62" s="19"/>
      <c r="X62" s="19"/>
      <c r="Y62" s="19"/>
      <c r="Z62" s="32"/>
      <c r="AA62" s="24">
        <v>4</v>
      </c>
    </row>
    <row r="63" spans="1:27" ht="24.95" customHeight="1">
      <c r="A63" s="22">
        <v>52</v>
      </c>
      <c r="B63" s="20" t="s">
        <v>70</v>
      </c>
      <c r="C63" s="76">
        <v>41215082389</v>
      </c>
      <c r="D63" s="77" t="str">
        <f t="shared" si="1"/>
        <v>L</v>
      </c>
      <c r="E63" s="19">
        <v>6</v>
      </c>
      <c r="F63" s="19">
        <v>4</v>
      </c>
      <c r="G63" s="19">
        <v>5</v>
      </c>
      <c r="H63" s="19">
        <v>4</v>
      </c>
      <c r="I63" s="19">
        <v>4</v>
      </c>
      <c r="J63" s="19">
        <v>4</v>
      </c>
      <c r="K63" s="19">
        <v>5</v>
      </c>
      <c r="L63" s="19">
        <v>4</v>
      </c>
      <c r="M63" s="19">
        <v>5</v>
      </c>
      <c r="N63" s="19"/>
      <c r="O63" s="19"/>
      <c r="P63" s="19"/>
      <c r="Q63" s="19"/>
      <c r="R63" s="32"/>
      <c r="S63" s="19"/>
      <c r="T63" s="19"/>
      <c r="U63" s="19"/>
      <c r="V63" s="32"/>
      <c r="W63" s="19"/>
      <c r="X63" s="19"/>
      <c r="Y63" s="19"/>
      <c r="Z63" s="32"/>
      <c r="AA63" s="24">
        <v>4</v>
      </c>
    </row>
    <row r="64" spans="1:27" ht="24.95" customHeight="1">
      <c r="A64" s="22">
        <v>53</v>
      </c>
      <c r="B64" s="20" t="s">
        <v>71</v>
      </c>
      <c r="C64" s="76">
        <v>41213043333</v>
      </c>
      <c r="D64" s="77" t="str">
        <f t="shared" si="1"/>
        <v>L</v>
      </c>
      <c r="E64" s="19">
        <v>6</v>
      </c>
      <c r="F64" s="19">
        <v>3</v>
      </c>
      <c r="G64" s="19">
        <v>5</v>
      </c>
      <c r="H64" s="19">
        <v>4</v>
      </c>
      <c r="I64" s="19">
        <v>3</v>
      </c>
      <c r="J64" s="19">
        <v>3</v>
      </c>
      <c r="K64" s="19">
        <v>5</v>
      </c>
      <c r="L64" s="19">
        <v>3</v>
      </c>
      <c r="M64" s="19">
        <v>5</v>
      </c>
      <c r="N64" s="19"/>
      <c r="O64" s="19"/>
      <c r="P64" s="19"/>
      <c r="Q64" s="19"/>
      <c r="R64" s="32"/>
      <c r="S64" s="19"/>
      <c r="T64" s="19"/>
      <c r="U64" s="19"/>
      <c r="V64" s="32"/>
      <c r="W64" s="19"/>
      <c r="X64" s="19"/>
      <c r="Y64" s="19"/>
      <c r="Z64" s="32"/>
      <c r="AA64" s="24">
        <v>3</v>
      </c>
    </row>
    <row r="65" spans="1:28" ht="24.95" customHeight="1">
      <c r="A65" s="22">
        <v>54</v>
      </c>
      <c r="B65" s="20" t="s">
        <v>63</v>
      </c>
      <c r="C65" s="76">
        <v>41209082379</v>
      </c>
      <c r="D65" s="77" t="str">
        <f t="shared" si="1"/>
        <v>L</v>
      </c>
      <c r="E65" s="19">
        <v>6</v>
      </c>
      <c r="F65" s="19">
        <v>6</v>
      </c>
      <c r="G65" s="19">
        <v>6</v>
      </c>
      <c r="H65" s="19">
        <v>6</v>
      </c>
      <c r="I65" s="19">
        <v>6</v>
      </c>
      <c r="J65" s="19">
        <v>6</v>
      </c>
      <c r="K65" s="19">
        <v>6</v>
      </c>
      <c r="L65" s="19">
        <v>6</v>
      </c>
      <c r="M65" s="19">
        <v>6</v>
      </c>
      <c r="N65" s="19"/>
      <c r="O65" s="19"/>
      <c r="P65" s="19"/>
      <c r="Q65" s="19"/>
      <c r="R65" s="32"/>
      <c r="S65" s="19"/>
      <c r="T65" s="19"/>
      <c r="U65" s="19"/>
      <c r="V65" s="32"/>
      <c r="W65" s="19"/>
      <c r="X65" s="19"/>
      <c r="Y65" s="19"/>
      <c r="Z65" s="32"/>
      <c r="AA65" s="24">
        <v>6</v>
      </c>
    </row>
    <row r="66" spans="1:28" ht="24.95" customHeight="1">
      <c r="A66" s="22">
        <v>55</v>
      </c>
      <c r="B66" s="20" t="s">
        <v>67</v>
      </c>
      <c r="C66" s="76">
        <v>41206032385</v>
      </c>
      <c r="D66" s="77" t="str">
        <f t="shared" si="1"/>
        <v>L</v>
      </c>
      <c r="E66" s="19">
        <v>6</v>
      </c>
      <c r="F66" s="19">
        <v>4</v>
      </c>
      <c r="G66" s="19">
        <v>4</v>
      </c>
      <c r="H66" s="19">
        <v>5</v>
      </c>
      <c r="I66" s="19">
        <v>4</v>
      </c>
      <c r="J66" s="19">
        <v>4</v>
      </c>
      <c r="K66" s="19">
        <v>4</v>
      </c>
      <c r="L66" s="19">
        <v>4</v>
      </c>
      <c r="M66" s="19">
        <v>4</v>
      </c>
      <c r="N66" s="19"/>
      <c r="O66" s="19"/>
      <c r="P66" s="19"/>
      <c r="Q66" s="19"/>
      <c r="R66" s="32"/>
      <c r="S66" s="19"/>
      <c r="T66" s="19"/>
      <c r="U66" s="19"/>
      <c r="V66" s="32"/>
      <c r="W66" s="19"/>
      <c r="X66" s="19"/>
      <c r="Y66" s="19"/>
      <c r="Z66" s="32"/>
      <c r="AA66" s="24">
        <v>4</v>
      </c>
    </row>
    <row r="67" spans="1:28" ht="24.95" customHeight="1">
      <c r="A67" s="22">
        <v>56</v>
      </c>
      <c r="B67" s="74" t="s">
        <v>65</v>
      </c>
      <c r="C67" s="76">
        <v>41223163259</v>
      </c>
      <c r="D67" s="77" t="str">
        <f t="shared" si="1"/>
        <v>L</v>
      </c>
      <c r="E67" s="19">
        <v>5</v>
      </c>
      <c r="F67" s="19">
        <v>5</v>
      </c>
      <c r="G67" s="19">
        <v>3</v>
      </c>
      <c r="H67" s="19">
        <v>5</v>
      </c>
      <c r="I67" s="19">
        <v>5</v>
      </c>
      <c r="J67" s="19">
        <v>5</v>
      </c>
      <c r="K67" s="19">
        <v>3</v>
      </c>
      <c r="L67" s="19">
        <v>5</v>
      </c>
      <c r="M67" s="19">
        <v>3</v>
      </c>
      <c r="N67" s="19"/>
      <c r="O67" s="19"/>
      <c r="P67" s="19"/>
      <c r="Q67" s="19"/>
      <c r="R67" s="32"/>
      <c r="S67" s="19"/>
      <c r="T67" s="19"/>
      <c r="U67" s="19"/>
      <c r="V67" s="32"/>
      <c r="W67" s="19"/>
      <c r="X67" s="19"/>
      <c r="Y67" s="19"/>
      <c r="Z67" s="32"/>
      <c r="AA67" s="24">
        <v>5</v>
      </c>
    </row>
    <row r="68" spans="1:28" ht="24.95" customHeight="1">
      <c r="A68" s="22">
        <v>57</v>
      </c>
      <c r="B68" s="74" t="s">
        <v>14</v>
      </c>
      <c r="C68" s="76">
        <v>41223162977</v>
      </c>
      <c r="D68" s="77" t="str">
        <f t="shared" si="1"/>
        <v>L</v>
      </c>
      <c r="E68" s="19">
        <v>6</v>
      </c>
      <c r="F68" s="19">
        <v>4</v>
      </c>
      <c r="G68" s="19">
        <v>5</v>
      </c>
      <c r="H68" s="19">
        <v>4</v>
      </c>
      <c r="I68" s="19">
        <v>4</v>
      </c>
      <c r="J68" s="19">
        <v>4</v>
      </c>
      <c r="K68" s="19">
        <v>5</v>
      </c>
      <c r="L68" s="19">
        <v>4</v>
      </c>
      <c r="M68" s="19">
        <v>5</v>
      </c>
      <c r="N68" s="19"/>
      <c r="O68" s="19"/>
      <c r="P68" s="19"/>
      <c r="Q68" s="19"/>
      <c r="R68" s="32"/>
      <c r="S68" s="19"/>
      <c r="T68" s="19"/>
      <c r="U68" s="19"/>
      <c r="V68" s="32"/>
      <c r="W68" s="19"/>
      <c r="X68" s="19"/>
      <c r="Y68" s="19"/>
      <c r="Z68" s="32"/>
      <c r="AA68" s="24">
        <v>4</v>
      </c>
      <c r="AB68" s="4"/>
    </row>
    <row r="69" spans="1:28" ht="24.95" customHeight="1">
      <c r="A69" s="22">
        <v>58</v>
      </c>
      <c r="B69" s="74" t="s">
        <v>66</v>
      </c>
      <c r="C69" s="76">
        <v>41213082873</v>
      </c>
      <c r="D69" s="77" t="str">
        <f t="shared" si="1"/>
        <v>L</v>
      </c>
      <c r="E69" s="19">
        <v>6</v>
      </c>
      <c r="F69" s="19">
        <v>4</v>
      </c>
      <c r="G69" s="19">
        <v>5</v>
      </c>
      <c r="H69" s="19">
        <v>4</v>
      </c>
      <c r="I69" s="19">
        <v>4</v>
      </c>
      <c r="J69" s="19">
        <v>4</v>
      </c>
      <c r="K69" s="19">
        <v>5</v>
      </c>
      <c r="L69" s="19">
        <v>4</v>
      </c>
      <c r="M69" s="19">
        <v>5</v>
      </c>
      <c r="N69" s="19"/>
      <c r="O69" s="19"/>
      <c r="P69" s="19"/>
      <c r="Q69" s="19"/>
      <c r="R69" s="32"/>
      <c r="S69" s="19"/>
      <c r="T69" s="19"/>
      <c r="U69" s="19"/>
      <c r="V69" s="32"/>
      <c r="W69" s="19"/>
      <c r="X69" s="19"/>
      <c r="Y69" s="19"/>
      <c r="Z69" s="32"/>
      <c r="AA69" s="24">
        <v>4</v>
      </c>
      <c r="AB69" s="4"/>
    </row>
    <row r="70" spans="1:28" ht="24.95" customHeight="1">
      <c r="A70" s="22">
        <v>59</v>
      </c>
      <c r="B70" s="74" t="s">
        <v>69</v>
      </c>
      <c r="C70" s="76">
        <v>41228032983</v>
      </c>
      <c r="D70" s="77" t="str">
        <f t="shared" si="1"/>
        <v>L</v>
      </c>
      <c r="E70" s="19">
        <v>6</v>
      </c>
      <c r="F70" s="19">
        <v>3</v>
      </c>
      <c r="G70" s="19">
        <v>5</v>
      </c>
      <c r="H70" s="19">
        <v>4</v>
      </c>
      <c r="I70" s="19">
        <v>3</v>
      </c>
      <c r="J70" s="19">
        <v>3</v>
      </c>
      <c r="K70" s="19">
        <v>5</v>
      </c>
      <c r="L70" s="19">
        <v>3</v>
      </c>
      <c r="M70" s="19">
        <v>5</v>
      </c>
      <c r="N70" s="19"/>
      <c r="O70" s="19"/>
      <c r="P70" s="19"/>
      <c r="Q70" s="19"/>
      <c r="R70" s="32"/>
      <c r="S70" s="19"/>
      <c r="T70" s="19"/>
      <c r="U70" s="19"/>
      <c r="V70" s="32"/>
      <c r="W70" s="19"/>
      <c r="X70" s="19"/>
      <c r="Y70" s="19"/>
      <c r="Z70" s="32"/>
      <c r="AA70" s="24">
        <v>3</v>
      </c>
      <c r="AB70" s="4"/>
    </row>
    <row r="71" spans="1:28" ht="24.95" customHeight="1">
      <c r="A71" s="22">
        <v>60</v>
      </c>
      <c r="B71" s="74" t="s">
        <v>56</v>
      </c>
      <c r="C71" s="76">
        <v>41216168031</v>
      </c>
      <c r="D71" s="77" t="str">
        <f t="shared" si="1"/>
        <v>L</v>
      </c>
      <c r="E71" s="19">
        <v>6</v>
      </c>
      <c r="F71" s="19">
        <v>6</v>
      </c>
      <c r="G71" s="19">
        <v>6</v>
      </c>
      <c r="H71" s="19">
        <v>6</v>
      </c>
      <c r="I71" s="19">
        <v>6</v>
      </c>
      <c r="J71" s="19">
        <v>6</v>
      </c>
      <c r="K71" s="19">
        <v>6</v>
      </c>
      <c r="L71" s="19">
        <v>6</v>
      </c>
      <c r="M71" s="19">
        <v>6</v>
      </c>
      <c r="N71" s="19"/>
      <c r="O71" s="19"/>
      <c r="P71" s="19"/>
      <c r="Q71" s="19"/>
      <c r="R71" s="33"/>
      <c r="S71" s="19"/>
      <c r="T71" s="19"/>
      <c r="U71" s="19"/>
      <c r="V71" s="33"/>
      <c r="W71" s="19"/>
      <c r="X71" s="19"/>
      <c r="Y71" s="19"/>
      <c r="Z71" s="33"/>
      <c r="AA71" s="25">
        <v>6</v>
      </c>
      <c r="AB71" s="4"/>
    </row>
    <row r="72" spans="1:28">
      <c r="A72" s="34"/>
      <c r="B72" s="6"/>
      <c r="C72" s="6"/>
      <c r="D72" s="81"/>
      <c r="E72" s="6"/>
      <c r="F72" s="183"/>
      <c r="G72" s="183"/>
      <c r="H72" s="183"/>
      <c r="I72" s="183"/>
      <c r="J72" s="183"/>
      <c r="K72" s="6"/>
      <c r="L72" s="6"/>
      <c r="M72" s="6"/>
      <c r="N72" s="6"/>
      <c r="O72" s="6"/>
      <c r="P72" s="6"/>
      <c r="Q72" s="6"/>
      <c r="R72" s="6"/>
      <c r="S72" s="6"/>
      <c r="T72" s="6"/>
      <c r="U72" s="6"/>
      <c r="V72" s="6"/>
      <c r="W72" s="6"/>
      <c r="X72" s="6"/>
      <c r="Y72" s="6"/>
      <c r="Z72" s="6"/>
      <c r="AA72" s="109"/>
    </row>
    <row r="73" spans="1:28" ht="15.95" customHeight="1">
      <c r="A73" s="7"/>
      <c r="B73" s="5"/>
      <c r="C73" s="5"/>
      <c r="D73" s="79"/>
      <c r="E73" s="5"/>
      <c r="F73" s="182"/>
      <c r="G73" s="182"/>
      <c r="H73" s="182"/>
      <c r="I73" s="182"/>
      <c r="J73" s="182"/>
      <c r="K73" s="5"/>
      <c r="L73" s="5"/>
      <c r="M73" s="5"/>
      <c r="N73" s="5"/>
      <c r="O73" s="5"/>
      <c r="P73" s="5"/>
      <c r="Q73" s="5"/>
      <c r="R73" s="5"/>
      <c r="S73" s="5"/>
      <c r="T73" s="5"/>
      <c r="U73" s="5"/>
      <c r="V73" s="5"/>
      <c r="W73" s="5"/>
      <c r="X73" s="5"/>
      <c r="Y73" s="5"/>
      <c r="Z73" s="5"/>
      <c r="AA73" s="110"/>
    </row>
    <row r="74" spans="1:28" ht="15.95" customHeight="1">
      <c r="A74" s="7"/>
      <c r="B74" s="5"/>
      <c r="C74" s="5"/>
      <c r="D74" s="79"/>
      <c r="E74" s="5"/>
      <c r="F74" s="182"/>
      <c r="G74" s="182"/>
      <c r="H74" s="182"/>
      <c r="I74" s="182"/>
      <c r="J74" s="182"/>
      <c r="K74" s="5"/>
      <c r="L74" s="5"/>
      <c r="M74" s="5"/>
      <c r="N74" s="5"/>
      <c r="O74" s="5"/>
      <c r="P74" s="5"/>
      <c r="Q74" s="5"/>
      <c r="R74" s="5"/>
      <c r="S74" s="5"/>
      <c r="T74" s="5"/>
      <c r="U74" s="5"/>
      <c r="V74" s="5"/>
      <c r="W74" s="5"/>
      <c r="X74" s="5"/>
      <c r="Y74" s="5"/>
      <c r="Z74" s="5"/>
      <c r="AA74" s="110"/>
    </row>
    <row r="75" spans="1:28" ht="15.95" customHeight="1">
      <c r="A75" s="112"/>
      <c r="B75" s="87" t="s">
        <v>55</v>
      </c>
      <c r="C75" s="87"/>
      <c r="D75" s="79"/>
      <c r="E75" s="87"/>
      <c r="F75" s="182"/>
      <c r="G75" s="182"/>
      <c r="H75" s="182"/>
      <c r="I75" s="182"/>
      <c r="J75" s="182"/>
      <c r="K75" s="5"/>
      <c r="L75" s="5"/>
      <c r="M75" s="5"/>
      <c r="N75" s="5"/>
      <c r="O75" s="5"/>
      <c r="P75" s="5"/>
      <c r="Q75" s="5"/>
      <c r="R75" s="5"/>
      <c r="S75" s="5"/>
      <c r="T75" s="5"/>
      <c r="U75" s="5"/>
      <c r="V75" s="5"/>
      <c r="W75" s="5"/>
      <c r="X75" s="5"/>
      <c r="Y75" s="5"/>
      <c r="Z75" s="5"/>
      <c r="AA75" s="110"/>
    </row>
    <row r="76" spans="1:28">
      <c r="A76" s="112"/>
      <c r="B76" s="101" t="s">
        <v>96</v>
      </c>
      <c r="C76" s="101"/>
      <c r="D76" s="103"/>
      <c r="E76" s="101"/>
      <c r="F76" s="5"/>
      <c r="G76" s="5"/>
      <c r="H76" s="5"/>
      <c r="I76" s="5"/>
      <c r="J76" s="5"/>
      <c r="K76" s="5"/>
      <c r="L76" s="5"/>
      <c r="M76" s="5"/>
      <c r="N76" s="5"/>
      <c r="O76" s="5"/>
      <c r="P76" s="5"/>
      <c r="Q76" s="5"/>
      <c r="R76" s="5"/>
      <c r="S76" s="5"/>
      <c r="T76" s="5"/>
      <c r="U76" s="5"/>
      <c r="V76" s="5"/>
      <c r="W76" s="5"/>
      <c r="X76" s="5"/>
      <c r="Y76" s="5"/>
      <c r="Z76" s="5"/>
      <c r="AA76" s="110"/>
    </row>
    <row r="77" spans="1:28">
      <c r="A77" s="112"/>
      <c r="B77" s="101" t="s">
        <v>82</v>
      </c>
      <c r="C77" s="101"/>
      <c r="D77" s="103"/>
      <c r="E77" s="101"/>
      <c r="F77" s="5"/>
      <c r="G77" s="5"/>
      <c r="H77" s="5"/>
      <c r="I77" s="5"/>
      <c r="J77" s="5"/>
      <c r="K77" s="5"/>
      <c r="L77" s="5"/>
      <c r="M77" s="5"/>
      <c r="N77" s="5"/>
      <c r="O77" s="5"/>
      <c r="P77" s="5"/>
      <c r="Q77" s="5"/>
      <c r="R77" s="5"/>
      <c r="S77" s="5"/>
      <c r="T77" s="5"/>
      <c r="U77" s="5"/>
      <c r="V77" s="5"/>
      <c r="W77" s="5"/>
      <c r="X77" s="5"/>
      <c r="Y77" s="5"/>
      <c r="Z77" s="5"/>
      <c r="AA77" s="110"/>
    </row>
    <row r="78" spans="1:28">
      <c r="A78" s="112"/>
      <c r="B78" s="86" t="str">
        <f>$D$1</f>
        <v>SEKOLAH KEBANGSAAN PRESINT 16</v>
      </c>
      <c r="C78" s="86"/>
      <c r="D78" s="80"/>
      <c r="E78" s="86"/>
      <c r="F78" s="5"/>
      <c r="G78" s="5"/>
      <c r="H78" s="5"/>
      <c r="I78" s="5"/>
      <c r="J78" s="5"/>
      <c r="K78" s="5"/>
      <c r="L78" s="5"/>
      <c r="M78" s="5"/>
      <c r="N78" s="5"/>
      <c r="O78" s="5"/>
      <c r="P78" s="5"/>
      <c r="Q78" s="5"/>
      <c r="R78" s="5"/>
      <c r="S78" s="5"/>
      <c r="T78" s="5"/>
      <c r="U78" s="5"/>
      <c r="V78" s="5"/>
      <c r="W78" s="5"/>
      <c r="X78" s="5"/>
      <c r="Y78" s="5"/>
      <c r="Z78" s="5"/>
      <c r="AA78" s="110"/>
    </row>
    <row r="79" spans="1:28">
      <c r="A79" s="7"/>
      <c r="B79" s="5"/>
      <c r="C79" s="5"/>
      <c r="D79" s="79"/>
      <c r="E79" s="5"/>
      <c r="F79" s="5"/>
      <c r="G79" s="5"/>
      <c r="H79" s="5"/>
      <c r="I79" s="5"/>
      <c r="J79" s="5"/>
      <c r="K79" s="5"/>
      <c r="L79" s="5"/>
      <c r="M79" s="5"/>
      <c r="N79" s="5"/>
      <c r="O79" s="5"/>
      <c r="P79" s="5"/>
      <c r="Q79" s="5"/>
      <c r="R79" s="5"/>
      <c r="S79" s="5"/>
      <c r="T79" s="5"/>
      <c r="U79" s="5"/>
      <c r="V79" s="5"/>
      <c r="W79" s="5"/>
      <c r="X79" s="5"/>
      <c r="Y79" s="5"/>
      <c r="Z79" s="5"/>
      <c r="AA79" s="110"/>
    </row>
    <row r="80" spans="1:28">
      <c r="A80" s="7"/>
      <c r="B80" s="5"/>
      <c r="C80" s="5"/>
      <c r="D80" s="79"/>
      <c r="E80" s="5"/>
      <c r="F80" s="5"/>
      <c r="G80" s="5"/>
      <c r="H80" s="5"/>
      <c r="I80" s="5"/>
      <c r="J80" s="5"/>
      <c r="K80" s="5"/>
      <c r="L80" s="5"/>
      <c r="M80" s="5"/>
      <c r="N80" s="5"/>
      <c r="O80" s="5"/>
      <c r="P80" s="5"/>
      <c r="Q80" s="5"/>
      <c r="R80" s="5"/>
      <c r="S80" s="5"/>
      <c r="T80" s="5"/>
      <c r="U80" s="5"/>
      <c r="V80" s="5"/>
      <c r="W80" s="5"/>
      <c r="X80" s="5"/>
      <c r="Y80" s="5"/>
      <c r="Z80" s="5"/>
      <c r="AA80" s="110"/>
    </row>
    <row r="81" spans="1:27">
      <c r="A81" s="7"/>
      <c r="B81" s="5"/>
      <c r="C81" s="5"/>
      <c r="D81" s="79"/>
      <c r="E81" s="5"/>
      <c r="F81" s="5"/>
      <c r="G81" s="5"/>
      <c r="H81" s="5"/>
      <c r="I81" s="5"/>
      <c r="J81" s="5"/>
      <c r="K81" s="5"/>
      <c r="L81" s="5"/>
      <c r="M81" s="5"/>
      <c r="N81" s="5"/>
      <c r="O81" s="5"/>
      <c r="P81" s="5"/>
      <c r="Q81" s="5"/>
      <c r="R81" s="5"/>
      <c r="S81" s="5"/>
      <c r="T81" s="5"/>
      <c r="U81" s="5"/>
      <c r="V81" s="5"/>
      <c r="W81" s="5"/>
      <c r="X81" s="5"/>
      <c r="Y81" s="5"/>
      <c r="Z81" s="5"/>
      <c r="AA81" s="110"/>
    </row>
    <row r="82" spans="1:27">
      <c r="A82" s="7"/>
      <c r="B82" s="5"/>
      <c r="C82" s="5"/>
      <c r="D82" s="79"/>
      <c r="E82" s="5"/>
      <c r="F82" s="5"/>
      <c r="G82" s="5"/>
      <c r="H82" s="5"/>
      <c r="I82" s="5"/>
      <c r="J82" s="5"/>
      <c r="K82" s="5"/>
      <c r="L82" s="5"/>
      <c r="M82" s="5"/>
      <c r="N82" s="5"/>
      <c r="O82" s="5"/>
      <c r="P82" s="5"/>
      <c r="Q82" s="5"/>
      <c r="R82" s="5"/>
      <c r="S82" s="5"/>
      <c r="T82" s="5"/>
      <c r="U82" s="5"/>
      <c r="V82" s="5"/>
      <c r="W82" s="5"/>
      <c r="X82" s="5"/>
      <c r="Y82" s="5"/>
      <c r="Z82" s="5"/>
      <c r="AA82" s="110"/>
    </row>
    <row r="83" spans="1:27">
      <c r="A83" s="8"/>
      <c r="B83" s="9"/>
      <c r="C83" s="9"/>
      <c r="D83" s="104"/>
      <c r="E83" s="9"/>
      <c r="F83" s="9"/>
      <c r="G83" s="9"/>
      <c r="H83" s="9"/>
      <c r="I83" s="9"/>
      <c r="J83" s="9"/>
      <c r="K83" s="9"/>
      <c r="L83" s="9"/>
      <c r="M83" s="9"/>
      <c r="N83" s="9"/>
      <c r="O83" s="9"/>
      <c r="P83" s="9"/>
      <c r="Q83" s="9"/>
      <c r="R83" s="9"/>
      <c r="S83" s="9"/>
      <c r="T83" s="9"/>
      <c r="U83" s="9"/>
      <c r="V83" s="9"/>
      <c r="W83" s="9"/>
      <c r="X83" s="9"/>
      <c r="Y83" s="9"/>
      <c r="Z83" s="9"/>
      <c r="AA83" s="111"/>
    </row>
    <row r="84" spans="1:27"/>
    <row r="85" spans="1:27"/>
    <row r="86" spans="1:27"/>
    <row r="87" spans="1:27"/>
    <row r="88" spans="1:27"/>
    <row r="89" spans="1:27"/>
  </sheetData>
  <sortState ref="A10:AB59">
    <sortCondition ref="B10:B59"/>
  </sortState>
  <mergeCells count="18">
    <mergeCell ref="F74:J74"/>
    <mergeCell ref="F72:J72"/>
    <mergeCell ref="F75:J75"/>
    <mergeCell ref="F73:J73"/>
    <mergeCell ref="G10:I10"/>
    <mergeCell ref="J10:J11"/>
    <mergeCell ref="A9:A11"/>
    <mergeCell ref="AA9:AA11"/>
    <mergeCell ref="D9:D11"/>
    <mergeCell ref="C9:C11"/>
    <mergeCell ref="B9:B11"/>
    <mergeCell ref="E10:E11"/>
    <mergeCell ref="F10:F11"/>
    <mergeCell ref="K10:K11"/>
    <mergeCell ref="L10:L11"/>
    <mergeCell ref="M10:M11"/>
    <mergeCell ref="L9:M9"/>
    <mergeCell ref="E9:K9"/>
  </mergeCells>
  <dataValidations count="2">
    <dataValidation type="whole" allowBlank="1" showErrorMessage="1" errorTitle="TAHAP PENGUASAAN" error="SILA ISIKAN TAHAP PENGUASAAN YANG BETUL!" sqref="S12:U71 E12:J71 L12:Q71 W12:Y71">
      <formula1>1</formula1>
      <formula2>6</formula2>
    </dataValidation>
    <dataValidation type="textLength" operator="equal" allowBlank="1" showErrorMessage="1" errorTitle="NO. KAD PENGENALAN" error="Sila masukkan nombor kad pengenalan dengan tepat dan betul." sqref="C12:C71">
      <formula1>11</formula1>
    </dataValidation>
  </dataValidations>
  <pageMargins left="0.25" right="0.25" top="0.75" bottom="0.75" header="0.3" footer="0.3"/>
  <pageSetup paperSize="9" scale="21" fitToHeight="0" orientation="portrait" blackAndWhite="1" horizontalDpi="4294967293"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K71"/>
  <sheetViews>
    <sheetView showGridLines="0" view="pageBreakPreview" topLeftCell="A7" zoomScale="60" zoomScaleNormal="80" workbookViewId="0">
      <selection activeCell="B16" sqref="B16:D16"/>
    </sheetView>
  </sheetViews>
  <sheetFormatPr defaultColWidth="9.140625" defaultRowHeight="16.5" zeroHeight="1"/>
  <cols>
    <col min="1" max="1" width="2.140625" style="1" customWidth="1"/>
    <col min="2" max="2" width="24.7109375" style="68" customWidth="1"/>
    <col min="3" max="3" width="4.7109375" style="68" customWidth="1"/>
    <col min="4" max="4" width="29.42578125" style="68" customWidth="1"/>
    <col min="5" max="5" width="14.140625" style="68" customWidth="1"/>
    <col min="6" max="6" width="94.7109375" style="68" customWidth="1"/>
    <col min="7" max="7" width="2.7109375" style="35" customWidth="1"/>
    <col min="8" max="8" width="10.140625" style="36" hidden="1" customWidth="1"/>
    <col min="9" max="9" width="10.140625" style="1" hidden="1" customWidth="1"/>
    <col min="10" max="10" width="41.42578125" style="1" hidden="1" customWidth="1"/>
    <col min="11" max="11" width="9.140625" style="1" customWidth="1"/>
    <col min="12" max="16384" width="9.140625" style="1"/>
  </cols>
  <sheetData>
    <row r="1" spans="1:11" s="94" customFormat="1" ht="21" customHeight="1">
      <c r="A1" s="95"/>
      <c r="B1" s="202" t="str">
        <f>'REKOD PRESTASI MURID'!$D$1</f>
        <v>SEKOLAH KEBANGSAAN PRESINT 16</v>
      </c>
      <c r="C1" s="202"/>
      <c r="D1" s="202"/>
      <c r="E1" s="202"/>
      <c r="F1" s="202"/>
      <c r="G1" s="95"/>
      <c r="H1" s="36"/>
    </row>
    <row r="2" spans="1:11" s="94" customFormat="1" ht="21" customHeight="1">
      <c r="A2" s="95"/>
      <c r="B2" s="202" t="str">
        <f>'REKOD PRESTASI MURID'!$D$2</f>
        <v>JALAN PRESINT 16, PUTRAJAYA</v>
      </c>
      <c r="C2" s="202"/>
      <c r="D2" s="202"/>
      <c r="E2" s="202"/>
      <c r="F2" s="202"/>
      <c r="G2" s="95"/>
      <c r="H2" s="36"/>
    </row>
    <row r="3" spans="1:11" s="94" customFormat="1" ht="21" customHeight="1">
      <c r="A3" s="95"/>
      <c r="B3" s="202" t="str">
        <f>'REKOD PRESTASI MURID'!$D$3</f>
        <v>WILAYAH PERSEKUTUAN, PUTRAJAYA</v>
      </c>
      <c r="C3" s="202"/>
      <c r="D3" s="202"/>
      <c r="E3" s="202"/>
      <c r="F3" s="202"/>
      <c r="G3" s="95"/>
      <c r="H3" s="36"/>
    </row>
    <row r="4" spans="1:11" s="94" customFormat="1" ht="21" customHeight="1">
      <c r="A4" s="96"/>
      <c r="B4" s="203" t="str">
        <f>'REKOD PRESTASI MURID'!$D$4</f>
        <v>JANUARI 2013</v>
      </c>
      <c r="C4" s="203"/>
      <c r="D4" s="203"/>
      <c r="E4" s="203"/>
      <c r="F4" s="203"/>
      <c r="G4" s="96"/>
      <c r="H4" s="189" t="s">
        <v>97</v>
      </c>
      <c r="I4" s="189"/>
      <c r="J4" s="189"/>
    </row>
    <row r="5" spans="1:11">
      <c r="A5" s="11"/>
      <c r="B5" s="11"/>
      <c r="C5" s="11"/>
      <c r="D5" s="11"/>
      <c r="E5" s="11"/>
      <c r="F5" s="11"/>
      <c r="G5" s="11"/>
    </row>
    <row r="6" spans="1:11" ht="18.75">
      <c r="A6" s="11"/>
      <c r="B6" s="97" t="str">
        <f>'REKOD PRESTASI MURID'!A7</f>
        <v>PENDIDIKAN JASMANI (PILIHAN REKREASI)</v>
      </c>
      <c r="C6" s="11"/>
      <c r="D6" s="11"/>
      <c r="E6" s="11"/>
      <c r="F6" s="11"/>
      <c r="G6" s="11"/>
      <c r="I6" s="10">
        <v>1</v>
      </c>
    </row>
    <row r="7" spans="1:11">
      <c r="A7" s="11"/>
      <c r="B7" s="11"/>
      <c r="C7" s="11"/>
      <c r="D7" s="11"/>
      <c r="E7" s="11"/>
      <c r="F7" s="11"/>
      <c r="G7" s="11"/>
      <c r="H7" s="73">
        <v>1</v>
      </c>
      <c r="I7" s="73" t="str">
        <f>'REKOD PRESTASI MURID'!B12</f>
        <v>AHMAD ADLI BIN ALI</v>
      </c>
      <c r="J7" s="73" t="str">
        <f t="shared" ref="J7:J38" si="0">IF(I7=0,"",H7&amp;"  "&amp;I7)</f>
        <v>1  AHMAD ADLI BIN ALI</v>
      </c>
    </row>
    <row r="8" spans="1:11">
      <c r="A8" s="11"/>
      <c r="B8" s="204" t="s">
        <v>2</v>
      </c>
      <c r="C8" s="205"/>
      <c r="D8" s="157" t="str">
        <f>VLOOKUP($I$6,H7:J66,3)</f>
        <v>1  AHMAD ADLI BIN ALI</v>
      </c>
      <c r="E8" s="117"/>
      <c r="F8" s="14"/>
      <c r="G8" s="11"/>
      <c r="H8" s="73">
        <v>2</v>
      </c>
      <c r="I8" s="73" t="str">
        <f>'REKOD PRESTASI MURID'!B13</f>
        <v>AHMAD ISWAZIR BIN KAMARUDDIN ALI</v>
      </c>
      <c r="J8" s="73" t="str">
        <f t="shared" si="0"/>
        <v>2  AHMAD ISWAZIR BIN KAMARUDDIN ALI</v>
      </c>
    </row>
    <row r="9" spans="1:11">
      <c r="A9" s="11"/>
      <c r="B9" s="193" t="s">
        <v>103</v>
      </c>
      <c r="C9" s="194"/>
      <c r="D9" s="158">
        <f>VLOOKUP($I$6,'REKOD PRESTASI MURID'!$A$12:$D$71,3)</f>
        <v>40307162521</v>
      </c>
      <c r="E9" s="118"/>
      <c r="F9" s="14"/>
      <c r="G9" s="11"/>
      <c r="H9" s="73">
        <v>3</v>
      </c>
      <c r="I9" s="73" t="str">
        <f>'REKOD PRESTASI MURID'!B14</f>
        <v>ARINA ARISSA BINTI MUSA</v>
      </c>
      <c r="J9" s="73" t="str">
        <f t="shared" si="0"/>
        <v>3  ARINA ARISSA BINTI MUSA</v>
      </c>
    </row>
    <row r="10" spans="1:11">
      <c r="A10" s="11"/>
      <c r="B10" s="193" t="s">
        <v>3</v>
      </c>
      <c r="C10" s="194"/>
      <c r="D10" s="159" t="str">
        <f>VLOOKUP($I$6,'REKOD PRESTASI MURID'!$A$12:$D$61,4)</f>
        <v>L</v>
      </c>
      <c r="E10" s="119"/>
      <c r="F10" s="14"/>
      <c r="G10" s="11"/>
      <c r="H10" s="73">
        <v>4</v>
      </c>
      <c r="I10" s="73" t="str">
        <f>'REKOD PRESTASI MURID'!B15</f>
        <v>AZALI BIN MOHD GHAZI</v>
      </c>
      <c r="J10" s="73" t="str">
        <f t="shared" si="0"/>
        <v>4  AZALI BIN MOHD GHAZI</v>
      </c>
    </row>
    <row r="11" spans="1:11">
      <c r="A11" s="11"/>
      <c r="B11" s="193" t="s">
        <v>4</v>
      </c>
      <c r="C11" s="194"/>
      <c r="D11" s="159" t="str">
        <f>'REKOD PRESTASI MURID'!$D$7</f>
        <v>6 CERDAS</v>
      </c>
      <c r="E11" s="119"/>
      <c r="F11" s="14"/>
      <c r="G11" s="11"/>
      <c r="H11" s="73">
        <v>5</v>
      </c>
      <c r="I11" s="73" t="str">
        <f>'REKOD PRESTASI MURID'!B16</f>
        <v>AZWAN BIN MUSAHAR</v>
      </c>
      <c r="J11" s="73" t="str">
        <f t="shared" si="0"/>
        <v>5  AZWAN BIN MUSAHAR</v>
      </c>
    </row>
    <row r="12" spans="1:11">
      <c r="A12" s="11"/>
      <c r="B12" s="26" t="s">
        <v>102</v>
      </c>
      <c r="C12" s="27"/>
      <c r="D12" s="159" t="str">
        <f>'REKOD PRESTASI MURID'!$D$6</f>
        <v>PN. NUR AIDA BINTI ABD. RAHIM</v>
      </c>
      <c r="E12" s="119"/>
      <c r="F12" s="14"/>
      <c r="G12" s="11"/>
      <c r="H12" s="73">
        <v>6</v>
      </c>
      <c r="I12" s="73" t="str">
        <f>'REKOD PRESTASI MURID'!B17</f>
        <v>CHAN KOK MENG</v>
      </c>
      <c r="J12" s="73" t="str">
        <f t="shared" si="0"/>
        <v>6  CHAN KOK MENG</v>
      </c>
      <c r="K12" s="2"/>
    </row>
    <row r="13" spans="1:11">
      <c r="A13" s="11"/>
      <c r="B13" s="191" t="s">
        <v>5</v>
      </c>
      <c r="C13" s="192"/>
      <c r="D13" s="160" t="s">
        <v>72</v>
      </c>
      <c r="E13" s="120"/>
      <c r="F13" s="14"/>
      <c r="G13" s="11"/>
      <c r="H13" s="73">
        <v>7</v>
      </c>
      <c r="I13" s="73" t="str">
        <f>'REKOD PRESTASI MURID'!B18</f>
        <v>CHONG WEY LOON</v>
      </c>
      <c r="J13" s="73" t="str">
        <f t="shared" si="0"/>
        <v>7  CHONG WEY LOON</v>
      </c>
    </row>
    <row r="14" spans="1:11">
      <c r="A14" s="11"/>
      <c r="B14" s="12"/>
      <c r="C14" s="12"/>
      <c r="D14" s="12"/>
      <c r="E14" s="15"/>
      <c r="F14" s="12"/>
      <c r="G14" s="11"/>
      <c r="H14" s="73">
        <v>8</v>
      </c>
      <c r="I14" s="73" t="str">
        <f>'REKOD PRESTASI MURID'!B19</f>
        <v>DANIAL IRISH BIN DANIAL RUDIN</v>
      </c>
      <c r="J14" s="73" t="str">
        <f t="shared" si="0"/>
        <v>8  DANIAL IRISH BIN DANIAL RUDIN</v>
      </c>
    </row>
    <row r="15" spans="1:11">
      <c r="A15" s="11"/>
      <c r="B15" s="12"/>
      <c r="C15" s="12"/>
      <c r="D15" s="13"/>
      <c r="E15" s="15"/>
      <c r="F15" s="12"/>
      <c r="G15" s="11"/>
      <c r="H15" s="73">
        <v>9</v>
      </c>
      <c r="I15" s="73" t="str">
        <f>'REKOD PRESTASI MURID'!B20</f>
        <v>FARIDAH BINTI RAMLAN</v>
      </c>
      <c r="J15" s="73" t="str">
        <f t="shared" si="0"/>
        <v>9  FARIDAH BINTI RAMLAN</v>
      </c>
    </row>
    <row r="16" spans="1:11" ht="22.5" customHeight="1">
      <c r="A16" s="11"/>
      <c r="B16" s="190" t="s">
        <v>101</v>
      </c>
      <c r="C16" s="190"/>
      <c r="D16" s="190"/>
      <c r="E16" s="195">
        <f>VLOOKUP($I$6,'REKOD PRESTASI MURID'!$A$12:$AA$61,27)</f>
        <v>6</v>
      </c>
      <c r="F16" s="14"/>
      <c r="G16" s="11"/>
      <c r="H16" s="73">
        <v>10</v>
      </c>
      <c r="I16" s="73" t="str">
        <f>'REKOD PRESTASI MURID'!B21</f>
        <v>HAFIZ BIN BAHAROM</v>
      </c>
      <c r="J16" s="73" t="str">
        <f t="shared" si="0"/>
        <v>10  HAFIZ BIN BAHAROM</v>
      </c>
    </row>
    <row r="17" spans="1:10" ht="22.5" customHeight="1">
      <c r="A17" s="11"/>
      <c r="B17" s="113" t="str">
        <f>B6</f>
        <v>PENDIDIKAN JASMANI (PILIHAN REKREASI)</v>
      </c>
      <c r="C17" s="16"/>
      <c r="D17" s="16"/>
      <c r="E17" s="195"/>
      <c r="F17" s="12"/>
      <c r="G17" s="11"/>
      <c r="H17" s="73">
        <v>11</v>
      </c>
      <c r="I17" s="73" t="str">
        <f>'REKOD PRESTASI MURID'!B22</f>
        <v>HALIM BIN HARUN</v>
      </c>
      <c r="J17" s="73" t="str">
        <f t="shared" si="0"/>
        <v>11  HALIM BIN HARUN</v>
      </c>
    </row>
    <row r="18" spans="1:10">
      <c r="A18" s="11"/>
      <c r="B18" s="12"/>
      <c r="C18" s="12"/>
      <c r="D18" s="12"/>
      <c r="E18" s="152"/>
      <c r="F18" s="12"/>
      <c r="G18" s="11"/>
      <c r="H18" s="73">
        <v>12</v>
      </c>
      <c r="I18" s="73" t="str">
        <f>'REKOD PRESTASI MURID'!B23</f>
        <v>HARLENI  BINTI  ARIF</v>
      </c>
      <c r="J18" s="73" t="str">
        <f t="shared" si="0"/>
        <v>12  HARLENI  BINTI  ARIF</v>
      </c>
    </row>
    <row r="19" spans="1:10" ht="237" customHeight="1">
      <c r="A19" s="11"/>
      <c r="B19" s="199" t="s">
        <v>115</v>
      </c>
      <c r="C19" s="200"/>
      <c r="D19" s="201"/>
      <c r="E19" s="197" t="str">
        <f>VLOOKUP(E16,'DATA PERNYATAAN PJ'!A107:B112,2)</f>
        <v xml:space="preserve">
Boleh menggunakan kemahiran gimnastik asas, pergerakan berirama, permainan mengikut kategori, olahraga asas, rekreasi dan kesenggangan, serta aktiviti meningkatkan kecergasan fizikal berasaskan kesihatan untuk merancang aktiviti baharu dan mempersembahkan atau melakukan aktiviti dalam pelbagai situasi dengan lakuan atau  prosedur yang betul.
Boleh melakukan kemahiran pergerakan berirama, kemahiran permainan mengikut kategori, olahraga asas, dan rekreasi dan kesenggangan serta senaman kecergasan untuk meningkatkan kecergasan fizikal secara berkala.
Boleh melakukan aktiviti Pendidikan Jasmani dengan menunjukkan keyakinan, tanggung jawab kendiri, berkomunikasi dalam pelbagai cara, dan bekerjasama dalam kumpulan.
</v>
      </c>
      <c r="F19" s="198"/>
      <c r="G19" s="11"/>
      <c r="H19" s="73">
        <v>13</v>
      </c>
      <c r="I19" s="73" t="str">
        <f>'REKOD PRESTASI MURID'!B24</f>
        <v>HARLINA BINTI SARIP</v>
      </c>
      <c r="J19" s="73" t="str">
        <f t="shared" si="0"/>
        <v>13  HARLINA BINTI SARIP</v>
      </c>
    </row>
    <row r="20" spans="1:10">
      <c r="A20" s="11"/>
      <c r="B20" s="17"/>
      <c r="C20" s="17"/>
      <c r="D20" s="17"/>
      <c r="E20" s="17"/>
      <c r="F20" s="17"/>
      <c r="G20" s="11"/>
      <c r="H20" s="73">
        <v>14</v>
      </c>
      <c r="I20" s="73" t="str">
        <f>'REKOD PRESTASI MURID'!B25</f>
        <v>HAYATI BINTI MUSA</v>
      </c>
      <c r="J20" s="73" t="str">
        <f t="shared" si="0"/>
        <v>14  HAYATI BINTI MUSA</v>
      </c>
    </row>
    <row r="21" spans="1:10">
      <c r="A21" s="11"/>
      <c r="B21" s="17"/>
      <c r="C21" s="17"/>
      <c r="D21" s="17"/>
      <c r="E21" s="17"/>
      <c r="F21" s="17"/>
      <c r="G21" s="11"/>
      <c r="H21" s="73">
        <v>15</v>
      </c>
      <c r="I21" s="73" t="str">
        <f>'REKOD PRESTASI MURID'!B26</f>
        <v>IRWAN HASHIM BIN MOHD SUHAILY</v>
      </c>
      <c r="J21" s="73" t="str">
        <f t="shared" si="0"/>
        <v>15  IRWAN HASHIM BIN MOHD SUHAILY</v>
      </c>
    </row>
    <row r="22" spans="1:10" ht="81" customHeight="1">
      <c r="A22" s="11"/>
      <c r="B22" s="196" t="s">
        <v>99</v>
      </c>
      <c r="C22" s="196"/>
      <c r="D22" s="116" t="s">
        <v>98</v>
      </c>
      <c r="E22" s="115" t="s">
        <v>57</v>
      </c>
      <c r="F22" s="114" t="s">
        <v>6</v>
      </c>
      <c r="G22" s="11"/>
      <c r="H22" s="73">
        <v>16</v>
      </c>
      <c r="I22" s="73" t="str">
        <f>'REKOD PRESTASI MURID'!B27</f>
        <v>ISMAIL ALIFF BIN AZIZ</v>
      </c>
      <c r="J22" s="73" t="str">
        <f t="shared" si="0"/>
        <v>16  ISMAIL ALIFF BIN AZIZ</v>
      </c>
    </row>
    <row r="23" spans="1:10" ht="193.5" customHeight="1">
      <c r="A23" s="11"/>
      <c r="B23" s="123"/>
      <c r="C23" s="124"/>
      <c r="D23" s="153" t="s">
        <v>106</v>
      </c>
      <c r="E23" s="121">
        <f>VLOOKUP($I$6,'REKOD PRESTASI MURID'!$A$12:$AA$71,5)</f>
        <v>3</v>
      </c>
      <c r="F23" s="78" t="str">
        <f>VLOOKUP(E23,'DATA PERNYATAAN PJ'!A6:B11,2)</f>
        <v xml:space="preserve">
Boleh melakukan lari landas ke peralatan anjal, menghambur, membuat layangan, dan mendarat dengan kedua-dua belah kaki.
Boleh menerangkan penghasilan daya lonjakan semasa melakukan hambur dan layangan di udara.
Boleh melompat dan membuat putaran 360º di atas trampolin serta mendarat di atas trampolin dengan kedua-dua belah kaki.
Boleh meniru rangkaian pergerakan lokomotor, imbangan, dan putaran yang ditunjukkan secara berterusan dalam kumpulan kecil, serta mengenal pasti pergerakan yang digunakan.
Boleh mengimbang badan pada palang dan mengawal imbangan antara 3-5 saat.
</v>
      </c>
      <c r="G23" s="11"/>
      <c r="H23" s="73">
        <v>17</v>
      </c>
      <c r="I23" s="73" t="str">
        <f>'REKOD PRESTASI MURID'!B28</f>
        <v>JAMIL BIN JAMALUDIN</v>
      </c>
      <c r="J23" s="73" t="str">
        <f t="shared" si="0"/>
        <v>17  JAMIL BIN JAMALUDIN</v>
      </c>
    </row>
    <row r="24" spans="1:10" ht="142.5" customHeight="1">
      <c r="A24" s="11"/>
      <c r="B24" s="125"/>
      <c r="C24" s="126"/>
      <c r="D24" s="153" t="s">
        <v>108</v>
      </c>
      <c r="E24" s="121">
        <f>VLOOKUP($I$6,'REKOD PRESTASI MURID'!$A$12:$AA$71,6)</f>
        <v>5</v>
      </c>
      <c r="F24" s="78" t="str">
        <f>VLOOKUP(E24,'DATA PERNYATAAN PJ'!A15:B20,2)</f>
        <v xml:space="preserve">
Boleh mengenal pasti langkah lurus, konsep pergerakan, dan muzik yang digunakan untuk mereka cipta pergerakan.
Boleh mereka cipta rangkaian pergerakan yang menggunakan pelbagai langkah lurus mengikut muzik yang didengar dalam kumpulan kecil. 
Boleh melakukan satu pergerakan tarian rakyat atau etnik secara seragam mengikut muzik yang didengar dalam kumpulan kecil.
Boleh berkomunikasi dalam pelbagai cara semasa melakukan aktiviti fizikal.
</v>
      </c>
      <c r="G24" s="11"/>
      <c r="H24" s="73">
        <v>18</v>
      </c>
      <c r="I24" s="73" t="str">
        <f>'REKOD PRESTASI MURID'!B29</f>
        <v>KAMARIAH BINTI YASSIN</v>
      </c>
      <c r="J24" s="73" t="str">
        <f t="shared" si="0"/>
        <v>18  KAMARIAH BINTI YASSIN</v>
      </c>
    </row>
    <row r="25" spans="1:10" ht="23.25">
      <c r="A25" s="11"/>
      <c r="B25" s="125"/>
      <c r="C25" s="126"/>
      <c r="D25" s="187" t="s">
        <v>129</v>
      </c>
      <c r="E25" s="187"/>
      <c r="F25" s="188"/>
      <c r="G25" s="11"/>
      <c r="H25" s="73">
        <v>19</v>
      </c>
      <c r="I25" s="73" t="str">
        <f>'REKOD PRESTASI MURID'!B30</f>
        <v>KARIM DANISH BIN ABU BAKAR</v>
      </c>
      <c r="J25" s="73" t="str">
        <f t="shared" si="0"/>
        <v>19  KARIM DANISH BIN ABU BAKAR</v>
      </c>
    </row>
    <row r="26" spans="1:10" ht="142.5" customHeight="1">
      <c r="A26" s="11"/>
      <c r="B26" s="125"/>
      <c r="C26" s="126"/>
      <c r="D26" s="153" t="s">
        <v>120</v>
      </c>
      <c r="E26" s="121">
        <f>VLOOKUP($I$6,'REKOD PRESTASI MURID'!$A$12:$AA$71,7)</f>
        <v>5</v>
      </c>
      <c r="F26" s="78" t="str">
        <f>VLOOKUP(E26,'DATA PERNYATAAN PJ'!A26:B31,2)</f>
        <v xml:space="preserve">
Boleh melakukan kemahiran menghantar dan menjaring bola dengan lakuan yang betul melepasi pengadang yang bergerak.
Boleh mengenal pasti pemasaan yang sesuai untuk menjaring dengan melepasi pengadang yang bergerak.
Boleh berkomunikasi dalam pelbagai cara semasa melakukan aktiviti fizikal.
</v>
      </c>
      <c r="G26" s="11"/>
      <c r="H26" s="73">
        <v>20</v>
      </c>
      <c r="I26" s="73" t="str">
        <f>'REKOD PRESTASI MURID'!B31</f>
        <v>KHARIL YUSRI BIN TAHUR</v>
      </c>
      <c r="J26" s="73" t="str">
        <f t="shared" si="0"/>
        <v>20  KHARIL YUSRI BIN TAHUR</v>
      </c>
    </row>
    <row r="27" spans="1:10" ht="142.5" customHeight="1">
      <c r="A27" s="11"/>
      <c r="B27" s="92"/>
      <c r="C27" s="93"/>
      <c r="D27" s="153" t="s">
        <v>121</v>
      </c>
      <c r="E27" s="121">
        <f>VLOOKUP($I$6,'REKOD PRESTASI MURID'!$A$12:$AA$71,8)</f>
        <v>4</v>
      </c>
      <c r="F27" s="78" t="str">
        <f>VLOOKUP(E27,'DATA PERNYATAAN PJ'!A35:B40,2)</f>
        <v xml:space="preserve">
Boleh melakukan servis dan menerima dengan anggota badan dan alatan ke gelanggang lawan dengan lakuan yang betul.
Boleh menyatakan perkaitan antara pemindahan daya dengan jarak bola atau bulu tangkis yang diservis ke gelanggang lawan atau ruang sasaran. 
Boleh mengadang menggunakan anggota badan untuk menyekat bola masuk ke gelanggang sendiri dengan lakuan yang betul dan menyatakan perkaitan antara sudut mengadang dengan arah bola jatuh.
Boleh melakukan voli pepat dan voli kilas serta gerak kaki dengan lakuan yang betul.
</v>
      </c>
      <c r="G27" s="11"/>
      <c r="H27" s="73">
        <v>21</v>
      </c>
      <c r="I27" s="73" t="str">
        <f>'REKOD PRESTASI MURID'!B32</f>
        <v xml:space="preserve">LAILATUL QARI BINTI KARIM </v>
      </c>
      <c r="J27" s="73" t="str">
        <f t="shared" si="0"/>
        <v xml:space="preserve">21  LAILATUL QARI BINTI KARIM </v>
      </c>
    </row>
    <row r="28" spans="1:10" ht="142.5" customHeight="1">
      <c r="A28" s="11"/>
      <c r="B28" s="88"/>
      <c r="C28" s="89"/>
      <c r="D28" s="153" t="s">
        <v>122</v>
      </c>
      <c r="E28" s="121">
        <f>VLOOKUP($I$6,'REKOD PRESTASI MURID'!$A$12:$AA$71,9)</f>
        <v>5</v>
      </c>
      <c r="F28" s="78" t="str">
        <f>VLOOKUP(E28,'DATA PERNYATAAN PJ'!A46:B51,2)</f>
        <v xml:space="preserve">
Boleh membaling, menahan, dan memukul ke sasaran serta menangkap bola pada pelbagai aras dan kelajuan mengikut situasi dengan lakuan yang betul dan konsisten.
Boleh membezakan penggunaan daya semasa membaling bola pada pelbagai kelajuan. 
Berkebolehan menunjukkan  keyakinan dan tanggungjawab kendiri semasa melakukan aktiviti fizikal. 
</v>
      </c>
      <c r="G28" s="11"/>
      <c r="H28" s="73">
        <v>22</v>
      </c>
      <c r="I28" s="73" t="str">
        <f>'REKOD PRESTASI MURID'!B33</f>
        <v>LIZA BINTI OTHMAN</v>
      </c>
      <c r="J28" s="73" t="str">
        <f t="shared" si="0"/>
        <v>22  LIZA BINTI OTHMAN</v>
      </c>
    </row>
    <row r="29" spans="1:10" ht="204.75">
      <c r="A29" s="11"/>
      <c r="B29" s="90"/>
      <c r="C29" s="91"/>
      <c r="D29" s="153" t="s">
        <v>110</v>
      </c>
      <c r="E29" s="121">
        <f>VLOOKUP($I$6,'REKOD PRESTASI MURID'!$A$12:$AA$71,10)</f>
        <v>5</v>
      </c>
      <c r="F29" s="78" t="str">
        <f>VLOOKUP(E29,'DATA PERNYATAAN PJ'!A55:B60,2)</f>
        <v xml:space="preserve">
Boleh lari beritma dengan pantas melepasi beberapa halangan secara berterusan dengan langkah yang konsisten.
Boleh mengaplikasi sudut lonjakan semasa melakukan lompat tinggi gaya Fosbury Flop dengan lakuan yang betul pada pelbagai ketinggian. 
Boleh berlari, melangkah silang, dan merejam objek berbentuk rod pada jarak yang disasarkan dengan lakuan yang betul.
Boleh memutar dan membaling objek berbentuk sfera bertali pada satu jarak sasaran dengan lakuan yang betul. 
Boleh berjalan kaki pada satu jarak yang jauh dengan teknik yang betul dan konsisten.
Boleh mematuhi  dan mengamalkan elemen  pengurusan dan  keselamatan semasa melakukan aktiviti lari beritma melepasi halangan,  lompatan, rejaman dan balingan.
</v>
      </c>
      <c r="G29" s="11"/>
      <c r="H29" s="73">
        <v>23</v>
      </c>
      <c r="I29" s="73" t="str">
        <f>'REKOD PRESTASI MURID'!B34</f>
        <v>MOHD ESWARAN BIN EZWAN</v>
      </c>
      <c r="J29" s="73" t="str">
        <f t="shared" si="0"/>
        <v>23  MOHD ESWARAN BIN EZWAN</v>
      </c>
    </row>
    <row r="30" spans="1:10" ht="142.5" customHeight="1">
      <c r="A30" s="11"/>
      <c r="B30" s="90"/>
      <c r="C30" s="91"/>
      <c r="D30" s="153" t="s">
        <v>111</v>
      </c>
      <c r="E30" s="121">
        <f>VLOOKUP($I$6,'REKOD PRESTASI MURID'!$A$12:$AA$71,11)</f>
        <v>5</v>
      </c>
      <c r="F30" s="78" t="str">
        <f>VLOOKUP(E30,'DATA PERNYATAAN PJ'!A76:B81,2)</f>
        <v xml:space="preserve">
Boleh mereka cipta permainan kecil dengan mengaplikasikan kemahiran berlari dan mengelak.
Boleh mereka cipta aktiviti pandu arah berdasarkan ‘clue’ dan kad maklumat dalam kumpulan kecil.
Boleh berkomunikasi dalam pelbagai cara semasa melakukan aktiviti fizikal.
</v>
      </c>
      <c r="G30" s="11"/>
      <c r="H30" s="73">
        <v>24</v>
      </c>
      <c r="I30" s="73" t="str">
        <f>'REKOD PRESTASI MURID'!B35</f>
        <v>MOHD SHAZA BIN ABD. JALIL</v>
      </c>
      <c r="J30" s="73" t="str">
        <f t="shared" si="0"/>
        <v>24  MOHD SHAZA BIN ABD. JALIL</v>
      </c>
    </row>
    <row r="31" spans="1:10" ht="142.5" customHeight="1">
      <c r="A31" s="11"/>
      <c r="B31" s="90"/>
      <c r="C31" s="91"/>
      <c r="D31" s="153" t="s">
        <v>128</v>
      </c>
      <c r="E31" s="121">
        <f>VLOOKUP($I$6,'REKOD PRESTASI MURID'!$A$12:$AA$71,12)</f>
        <v>5</v>
      </c>
      <c r="F31" s="78" t="str">
        <f>VLOOKUP(E31,'DATA PERNYATAAN PJ'!A86:B91,2)</f>
        <v xml:space="preserve">
Boleh merancang dan melakukan aktiviti memanaskan badan dan menyejukkan badan yang sesuai dengan keperluan intensiti latihan mengikut prosedur yang betul dan konsisten. 
Boleh menunjukkan keyakinan dan tanggungjawab kendiri semasa melakukan aktiviti.
</v>
      </c>
      <c r="G31" s="11"/>
      <c r="H31" s="73">
        <v>25</v>
      </c>
      <c r="I31" s="73" t="str">
        <f>'REKOD PRESTASI MURID'!B36</f>
        <v>MUHD. NIZAM BIN KARIM JUNIOR</v>
      </c>
      <c r="J31" s="73" t="str">
        <f t="shared" si="0"/>
        <v>25  MUHD. NIZAM BIN KARIM JUNIOR</v>
      </c>
    </row>
    <row r="32" spans="1:10" ht="142.5" customHeight="1">
      <c r="A32" s="11"/>
      <c r="B32" s="92"/>
      <c r="C32" s="93"/>
      <c r="D32" s="153" t="s">
        <v>112</v>
      </c>
      <c r="E32" s="121">
        <f>VLOOKUP($I$6,'REKOD PRESTASI MURID'!$A$12:$AA$71,13)</f>
        <v>2</v>
      </c>
      <c r="F32" s="78" t="str">
        <f>VLOOKUP(E32,'DATA PERNYATAAN PJ'!A96:B101,2)</f>
        <v xml:space="preserve">
Boleh melakukan senaman meningkatkan kapasiti aerobik pada intensiti rendah dalam jangka masa yang ditetapkan secara berterusan.
Boleh melakukan senaman meningkatkan kekuatan dan daya tahan otot yang menggunakan otot-otot utama dan boleh menyatakan nama otot tersebut. 
Boleh menyatakan dengan ringkas prinsip FITT.
Boleh membanding Indeks Jisim Badan (BMI) sendiri dengan norma. 
</v>
      </c>
      <c r="G32" s="11"/>
      <c r="H32" s="73">
        <v>26</v>
      </c>
      <c r="I32" s="73" t="str">
        <f>'REKOD PRESTASI MURID'!B37</f>
        <v>NADIA BINTI HASHIM</v>
      </c>
      <c r="J32" s="73" t="str">
        <f t="shared" si="0"/>
        <v>26  NADIA BINTI HASHIM</v>
      </c>
    </row>
    <row r="33" spans="1:10" hidden="1">
      <c r="A33" s="11"/>
      <c r="B33" s="90"/>
      <c r="C33" s="91"/>
      <c r="D33" s="82"/>
      <c r="E33" s="121"/>
      <c r="F33" s="78"/>
      <c r="G33" s="11"/>
      <c r="H33" s="73">
        <v>27</v>
      </c>
      <c r="I33" s="73" t="str">
        <f>'REKOD PRESTASI MURID'!B38</f>
        <v>NAGENDRAN A/L MAGENDREN</v>
      </c>
      <c r="J33" s="73" t="str">
        <f t="shared" si="0"/>
        <v>27  NAGENDRAN A/L MAGENDREN</v>
      </c>
    </row>
    <row r="34" spans="1:10" hidden="1">
      <c r="A34" s="11"/>
      <c r="B34" s="92"/>
      <c r="C34" s="93"/>
      <c r="D34" s="82"/>
      <c r="E34" s="121"/>
      <c r="F34" s="78"/>
      <c r="G34" s="11"/>
      <c r="H34" s="73">
        <v>28</v>
      </c>
      <c r="I34" s="73" t="str">
        <f>'REKOD PRESTASI MURID'!B39</f>
        <v>NAWI BIN RAZMAN</v>
      </c>
      <c r="J34" s="73" t="str">
        <f t="shared" si="0"/>
        <v>28  NAWI BIN RAZMAN</v>
      </c>
    </row>
    <row r="35" spans="1:10" hidden="1">
      <c r="A35" s="11"/>
      <c r="B35" s="88"/>
      <c r="C35" s="89"/>
      <c r="D35" s="82"/>
      <c r="E35" s="121"/>
      <c r="F35" s="78"/>
      <c r="G35" s="11"/>
      <c r="H35" s="73">
        <v>29</v>
      </c>
      <c r="I35" s="73" t="str">
        <f>'REKOD PRESTASI MURID'!B40</f>
        <v>NINA QISTINA BINTI BAHAR</v>
      </c>
      <c r="J35" s="73" t="str">
        <f t="shared" si="0"/>
        <v>29  NINA QISTINA BINTI BAHAR</v>
      </c>
    </row>
    <row r="36" spans="1:10" hidden="1">
      <c r="A36" s="11"/>
      <c r="B36" s="90"/>
      <c r="C36" s="91"/>
      <c r="D36" s="82"/>
      <c r="E36" s="121"/>
      <c r="F36" s="78"/>
      <c r="G36" s="11"/>
      <c r="H36" s="73">
        <v>30</v>
      </c>
      <c r="I36" s="73" t="str">
        <f>'REKOD PRESTASI MURID'!B41</f>
        <v>NUR QURSIAH BINTI HARIS</v>
      </c>
      <c r="J36" s="73" t="str">
        <f t="shared" si="0"/>
        <v>30  NUR QURSIAH BINTI HARIS</v>
      </c>
    </row>
    <row r="37" spans="1:10" hidden="1">
      <c r="A37" s="11"/>
      <c r="B37" s="92"/>
      <c r="C37" s="93"/>
      <c r="D37" s="82"/>
      <c r="E37" s="121"/>
      <c r="F37" s="78"/>
      <c r="G37" s="11"/>
      <c r="H37" s="73">
        <v>31</v>
      </c>
      <c r="I37" s="73" t="str">
        <f>'REKOD PRESTASI MURID'!B42</f>
        <v>PUSPASAMY A/P PAPASAMY</v>
      </c>
      <c r="J37" s="73" t="str">
        <f t="shared" si="0"/>
        <v>31  PUSPASAMY A/P PAPASAMY</v>
      </c>
    </row>
    <row r="38" spans="1:10" hidden="1">
      <c r="A38" s="11"/>
      <c r="B38" s="88"/>
      <c r="C38" s="89"/>
      <c r="D38" s="82"/>
      <c r="E38" s="121"/>
      <c r="F38" s="78"/>
      <c r="G38" s="11"/>
      <c r="H38" s="73">
        <v>32</v>
      </c>
      <c r="I38" s="73" t="str">
        <f>'REKOD PRESTASI MURID'!B43</f>
        <v>RAMASAMY A/L MUTHUSAMY</v>
      </c>
      <c r="J38" s="73" t="str">
        <f t="shared" si="0"/>
        <v>32  RAMASAMY A/L MUTHUSAMY</v>
      </c>
    </row>
    <row r="39" spans="1:10" hidden="1">
      <c r="A39" s="11"/>
      <c r="B39" s="90"/>
      <c r="C39" s="91"/>
      <c r="D39" s="82"/>
      <c r="E39" s="121"/>
      <c r="F39" s="78"/>
      <c r="G39" s="11"/>
      <c r="H39" s="73">
        <v>33</v>
      </c>
      <c r="I39" s="73" t="str">
        <f>'REKOD PRESTASI MURID'!B44</f>
        <v>RAMLI BIN SAMAD</v>
      </c>
      <c r="J39" s="73" t="str">
        <f t="shared" ref="J39:J66" si="1">IF(I39=0,"",H39&amp;"  "&amp;I39)</f>
        <v>33  RAMLI BIN SAMAD</v>
      </c>
    </row>
    <row r="40" spans="1:10" hidden="1">
      <c r="A40" s="11"/>
      <c r="B40" s="92"/>
      <c r="C40" s="93"/>
      <c r="D40" s="84"/>
      <c r="E40" s="121"/>
      <c r="F40" s="78"/>
      <c r="G40" s="11"/>
      <c r="H40" s="73">
        <v>34</v>
      </c>
      <c r="I40" s="73" t="str">
        <f>'REKOD PRESTASI MURID'!B45</f>
        <v>RINA MAZNAH BINTI  ALI MAMAK</v>
      </c>
      <c r="J40" s="73" t="str">
        <f t="shared" si="1"/>
        <v>34  RINA MAZNAH BINTI  ALI MAMAK</v>
      </c>
    </row>
    <row r="41" spans="1:10">
      <c r="A41" s="11"/>
      <c r="B41" s="11"/>
      <c r="C41" s="11"/>
      <c r="D41" s="11"/>
      <c r="E41" s="11"/>
      <c r="F41" s="11"/>
      <c r="G41" s="11"/>
      <c r="H41" s="73">
        <v>35</v>
      </c>
      <c r="I41" s="73" t="str">
        <f>'REKOD PRESTASI MURID'!B46</f>
        <v>ROZAINI BIN SHAHARUDDIN</v>
      </c>
      <c r="J41" s="73" t="str">
        <f t="shared" si="1"/>
        <v>35  ROZAINI BIN SHAHARUDDIN</v>
      </c>
    </row>
    <row r="42" spans="1:10">
      <c r="B42" s="70"/>
      <c r="C42" s="70"/>
      <c r="D42" s="70"/>
      <c r="E42" s="70"/>
      <c r="F42" s="70"/>
      <c r="H42" s="73">
        <v>36</v>
      </c>
      <c r="I42" s="73" t="str">
        <f>'REKOD PRESTASI MURID'!B47</f>
        <v>RUDY HARTONO BIN RUDYMAN</v>
      </c>
      <c r="J42" s="73" t="str">
        <f t="shared" si="1"/>
        <v>36  RUDY HARTONO BIN RUDYMAN</v>
      </c>
    </row>
    <row r="43" spans="1:10">
      <c r="B43" s="70"/>
      <c r="C43" s="70"/>
      <c r="D43" s="70"/>
      <c r="E43" s="70"/>
      <c r="F43" s="70"/>
      <c r="H43" s="73">
        <v>37</v>
      </c>
      <c r="I43" s="73" t="str">
        <f>'REKOD PRESTASI MURID'!B48</f>
        <v>SALIM BIN SALEM</v>
      </c>
      <c r="J43" s="73" t="str">
        <f t="shared" si="1"/>
        <v>37  SALIM BIN SALEM</v>
      </c>
    </row>
    <row r="44" spans="1:10">
      <c r="B44" s="70"/>
      <c r="C44" s="70"/>
      <c r="D44" s="70"/>
      <c r="E44" s="70"/>
      <c r="F44" s="70"/>
      <c r="H44" s="73">
        <v>38</v>
      </c>
      <c r="I44" s="73" t="str">
        <f>'REKOD PRESTASI MURID'!B49</f>
        <v>SAM POH TONG</v>
      </c>
      <c r="J44" s="73" t="str">
        <f t="shared" si="1"/>
        <v>38  SAM POH TONG</v>
      </c>
    </row>
    <row r="45" spans="1:10">
      <c r="B45" s="69"/>
      <c r="C45" s="69"/>
      <c r="D45" s="69"/>
      <c r="E45" s="69"/>
      <c r="F45" s="69"/>
      <c r="H45" s="73">
        <v>39</v>
      </c>
      <c r="I45" s="73" t="str">
        <f>'REKOD PRESTASI MURID'!B50</f>
        <v>SITI KHASNOR BINTI JAJULI</v>
      </c>
      <c r="J45" s="73" t="str">
        <f t="shared" si="1"/>
        <v>39  SITI KHASNOR BINTI JAJULI</v>
      </c>
    </row>
    <row r="46" spans="1:10">
      <c r="B46" s="69" t="s">
        <v>13</v>
      </c>
      <c r="C46" s="69"/>
      <c r="D46" s="69"/>
      <c r="E46" s="69"/>
      <c r="F46" s="83" t="s">
        <v>13</v>
      </c>
      <c r="H46" s="73">
        <v>40</v>
      </c>
      <c r="I46" s="73" t="str">
        <f>'REKOD PRESTASI MURID'!B51</f>
        <v>SUHAILA ARMANI BINTI SUHAIMI</v>
      </c>
      <c r="J46" s="73" t="str">
        <f t="shared" si="1"/>
        <v>40  SUHAILA ARMANI BINTI SUHAIMI</v>
      </c>
    </row>
    <row r="47" spans="1:10">
      <c r="B47" s="2" t="str">
        <f>'REKOD PRESTASI MURID'!$D$6</f>
        <v>PN. NUR AIDA BINTI ABD. RAHIM</v>
      </c>
      <c r="C47" s="2"/>
      <c r="D47" s="2"/>
      <c r="E47" s="2"/>
      <c r="F47" s="85" t="str">
        <f>'REKOD PRESTASI MURID'!$B$76</f>
        <v>EN. ABDUL RAZAK BIN MOHD BADRI</v>
      </c>
      <c r="H47" s="73">
        <v>41</v>
      </c>
      <c r="I47" s="73" t="str">
        <f>'REKOD PRESTASI MURID'!B52</f>
        <v>SUHANA BINTI BUDIN</v>
      </c>
      <c r="J47" s="73" t="str">
        <f t="shared" si="1"/>
        <v>41  SUHANA BINTI BUDIN</v>
      </c>
    </row>
    <row r="48" spans="1:10">
      <c r="B48" s="69" t="s">
        <v>12</v>
      </c>
      <c r="C48" s="69"/>
      <c r="D48" s="69"/>
      <c r="E48" s="69"/>
      <c r="F48" s="83" t="str">
        <f>'REKOD PRESTASI MURID'!$B$77</f>
        <v>GURU BESAR</v>
      </c>
      <c r="H48" s="73">
        <v>42</v>
      </c>
      <c r="I48" s="73" t="str">
        <f>'REKOD PRESTASI MURID'!B53</f>
        <v>TAN HUEY MUI</v>
      </c>
      <c r="J48" s="73" t="str">
        <f t="shared" si="1"/>
        <v>42  TAN HUEY MUI</v>
      </c>
    </row>
    <row r="49" spans="2:10">
      <c r="B49" s="69" t="str">
        <f>'REKOD PRESTASI MURID'!$B$78</f>
        <v>SEKOLAH KEBANGSAAN PRESINT 16</v>
      </c>
      <c r="C49" s="69"/>
      <c r="D49" s="69"/>
      <c r="E49" s="69"/>
      <c r="F49" s="83" t="str">
        <f>'REKOD PRESTASI MURID'!$B$78</f>
        <v>SEKOLAH KEBANGSAAN PRESINT 16</v>
      </c>
      <c r="H49" s="73">
        <v>43</v>
      </c>
      <c r="I49" s="73" t="str">
        <f>'REKOD PRESTASI MURID'!B54</f>
        <v>WAN ALIFF EZWAN BIN SHAHRUL NIZAM</v>
      </c>
      <c r="J49" s="73" t="str">
        <f t="shared" si="1"/>
        <v>43  WAN ALIFF EZWAN BIN SHAHRUL NIZAM</v>
      </c>
    </row>
    <row r="50" spans="2:10">
      <c r="B50" s="72"/>
      <c r="C50" s="72"/>
      <c r="D50" s="72"/>
      <c r="E50" s="72"/>
      <c r="F50" s="70"/>
      <c r="H50" s="73">
        <v>44</v>
      </c>
      <c r="I50" s="73" t="str">
        <f>'REKOD PRESTASI MURID'!B55</f>
        <v>WAN ANIS BINTI WAN KHAIRUL</v>
      </c>
      <c r="J50" s="73" t="str">
        <f t="shared" si="1"/>
        <v>44  WAN ANIS BINTI WAN KHAIRUL</v>
      </c>
    </row>
    <row r="51" spans="2:10">
      <c r="B51" s="70"/>
      <c r="C51" s="70"/>
      <c r="D51" s="70"/>
      <c r="E51" s="70"/>
      <c r="F51" s="70"/>
      <c r="H51" s="73">
        <v>45</v>
      </c>
      <c r="I51" s="73" t="str">
        <f>'REKOD PRESTASI MURID'!B56</f>
        <v>YASSIN BIN ABD AZIZ</v>
      </c>
      <c r="J51" s="73" t="str">
        <f t="shared" si="1"/>
        <v>45  YASSIN BIN ABD AZIZ</v>
      </c>
    </row>
    <row r="52" spans="2:10">
      <c r="B52" s="70"/>
      <c r="C52" s="70"/>
      <c r="D52" s="70"/>
      <c r="E52" s="70"/>
      <c r="F52" s="70"/>
      <c r="H52" s="73">
        <v>46</v>
      </c>
      <c r="I52" s="73" t="str">
        <f>'REKOD PRESTASI MURID'!B57</f>
        <v>ZADUL ALI BIN RAMAN AMAN</v>
      </c>
      <c r="J52" s="73" t="str">
        <f t="shared" si="1"/>
        <v>46  ZADUL ALI BIN RAMAN AMAN</v>
      </c>
    </row>
    <row r="53" spans="2:10">
      <c r="B53" s="70"/>
      <c r="C53" s="70"/>
      <c r="D53" s="70"/>
      <c r="E53" s="70"/>
      <c r="F53" s="70"/>
      <c r="H53" s="73">
        <v>47</v>
      </c>
      <c r="I53" s="73" t="str">
        <f>'REKOD PRESTASI MURID'!B58</f>
        <v>ZAHARAH BINTI ABDUL MALEK</v>
      </c>
      <c r="J53" s="73" t="str">
        <f t="shared" si="1"/>
        <v>47  ZAHARAH BINTI ABDUL MALEK</v>
      </c>
    </row>
    <row r="54" spans="2:10">
      <c r="B54" s="70"/>
      <c r="C54" s="70"/>
      <c r="D54" s="70"/>
      <c r="E54" s="70"/>
      <c r="F54" s="70"/>
      <c r="H54" s="73">
        <v>48</v>
      </c>
      <c r="I54" s="73" t="str">
        <f>'REKOD PRESTASI MURID'!B59</f>
        <v>ZAHARI BIN ZAHARAN</v>
      </c>
      <c r="J54" s="73" t="str">
        <f t="shared" si="1"/>
        <v>48  ZAHARI BIN ZAHARAN</v>
      </c>
    </row>
    <row r="55" spans="2:10" hidden="1">
      <c r="B55" s="70"/>
      <c r="C55" s="70"/>
      <c r="D55" s="70"/>
      <c r="E55" s="70"/>
      <c r="F55" s="70"/>
      <c r="H55" s="73">
        <v>49</v>
      </c>
      <c r="I55" s="73" t="str">
        <f>'REKOD PRESTASI MURID'!B60</f>
        <v>ZAHARI DANIAL BIN KAMALUDDIN</v>
      </c>
      <c r="J55" s="73" t="str">
        <f t="shared" si="1"/>
        <v>49  ZAHARI DANIAL BIN KAMALUDDIN</v>
      </c>
    </row>
    <row r="56" spans="2:10" hidden="1">
      <c r="B56" s="70"/>
      <c r="C56" s="69"/>
      <c r="D56" s="69"/>
      <c r="E56" s="69"/>
      <c r="F56" s="70"/>
      <c r="H56" s="73">
        <v>50</v>
      </c>
      <c r="I56" s="73" t="str">
        <f>'REKOD PRESTASI MURID'!B61</f>
        <v>ZAIFUL AHMAD BIN KARIM</v>
      </c>
      <c r="J56" s="73" t="str">
        <f t="shared" si="1"/>
        <v>50  ZAIFUL AHMAD BIN KARIM</v>
      </c>
    </row>
    <row r="57" spans="2:10" hidden="1">
      <c r="B57" s="70"/>
      <c r="C57" s="70"/>
      <c r="D57" s="2"/>
      <c r="E57" s="2"/>
      <c r="F57" s="70"/>
      <c r="H57" s="73">
        <v>51</v>
      </c>
      <c r="I57" s="73" t="str">
        <f>'REKOD PRESTASI MURID'!B62</f>
        <v xml:space="preserve">ZAINAB BINTI ISMAIL </v>
      </c>
      <c r="J57" s="73" t="str">
        <f t="shared" si="1"/>
        <v xml:space="preserve">51  ZAINAB BINTI ISMAIL </v>
      </c>
    </row>
    <row r="58" spans="2:10" hidden="1">
      <c r="B58" s="70"/>
      <c r="C58" s="70"/>
      <c r="D58" s="69"/>
      <c r="E58" s="69"/>
      <c r="F58" s="70"/>
      <c r="H58" s="73">
        <v>52</v>
      </c>
      <c r="I58" s="73" t="str">
        <f>'REKOD PRESTASI MURID'!B63</f>
        <v>ZAINAL ABIDIN BIN JAMARUL</v>
      </c>
      <c r="J58" s="73" t="str">
        <f t="shared" si="1"/>
        <v>52  ZAINAL ABIDIN BIN JAMARUL</v>
      </c>
    </row>
    <row r="59" spans="2:10" hidden="1">
      <c r="B59" s="70"/>
      <c r="C59" s="70"/>
      <c r="D59" s="69"/>
      <c r="E59" s="69"/>
      <c r="F59" s="70"/>
      <c r="H59" s="73">
        <v>53</v>
      </c>
      <c r="I59" s="73" t="str">
        <f>'REKOD PRESTASI MURID'!B64</f>
        <v>ZAINUL JUMAIDI BIN ALI</v>
      </c>
      <c r="J59" s="73" t="str">
        <f t="shared" si="1"/>
        <v>53  ZAINUL JUMAIDI BIN ALI</v>
      </c>
    </row>
    <row r="60" spans="2:10" hidden="1">
      <c r="B60" s="70"/>
      <c r="C60" s="70"/>
      <c r="D60" s="70"/>
      <c r="E60" s="70"/>
      <c r="F60" s="70"/>
      <c r="H60" s="73">
        <v>54</v>
      </c>
      <c r="I60" s="73" t="str">
        <f>'REKOD PRESTASI MURID'!B65</f>
        <v>ZAIRI AIDIL BIN JAMAD</v>
      </c>
      <c r="J60" s="73" t="str">
        <f t="shared" si="1"/>
        <v>54  ZAIRI AIDIL BIN JAMAD</v>
      </c>
    </row>
    <row r="61" spans="2:10" hidden="1">
      <c r="B61" s="70"/>
      <c r="C61" s="70"/>
      <c r="D61" s="70"/>
      <c r="E61" s="70"/>
      <c r="F61" s="70"/>
      <c r="H61" s="73">
        <v>55</v>
      </c>
      <c r="I61" s="73" t="str">
        <f>'REKOD PRESTASI MURID'!B66</f>
        <v>ZAKARUDDIN BIN MUSA</v>
      </c>
      <c r="J61" s="73" t="str">
        <f t="shared" si="1"/>
        <v>55  ZAKARUDDIN BIN MUSA</v>
      </c>
    </row>
    <row r="62" spans="2:10" hidden="1">
      <c r="B62" s="70"/>
      <c r="C62" s="70"/>
      <c r="D62" s="70"/>
      <c r="E62" s="70"/>
      <c r="F62" s="70"/>
      <c r="H62" s="73">
        <v>56</v>
      </c>
      <c r="I62" s="73" t="str">
        <f>'REKOD PRESTASI MURID'!B67</f>
        <v>ZAMARUL JAMIAN BIN  MUSTAMIN</v>
      </c>
      <c r="J62" s="73" t="str">
        <f t="shared" si="1"/>
        <v>56  ZAMARUL JAMIAN BIN  MUSTAMIN</v>
      </c>
    </row>
    <row r="63" spans="2:10" hidden="1">
      <c r="B63" s="70"/>
      <c r="C63" s="70"/>
      <c r="D63" s="70"/>
      <c r="E63" s="70"/>
      <c r="F63" s="70"/>
      <c r="H63" s="73">
        <v>57</v>
      </c>
      <c r="I63" s="73" t="str">
        <f>'REKOD PRESTASI MURID'!B68</f>
        <v>ZAMRUS BIN A.RAHMAN</v>
      </c>
      <c r="J63" s="73" t="str">
        <f t="shared" si="1"/>
        <v>57  ZAMRUS BIN A.RAHMAN</v>
      </c>
    </row>
    <row r="64" spans="2:10" hidden="1">
      <c r="B64" s="70"/>
      <c r="C64" s="70"/>
      <c r="D64" s="70"/>
      <c r="E64" s="70"/>
      <c r="F64" s="70"/>
      <c r="H64" s="73">
        <v>58</v>
      </c>
      <c r="I64" s="73" t="str">
        <f>'REKOD PRESTASI MURID'!B69</f>
        <v>ZAMZAITUL QAIRUL BIN AMIN</v>
      </c>
      <c r="J64" s="73" t="str">
        <f t="shared" si="1"/>
        <v>58  ZAMZAITUL QAIRUL BIN AMIN</v>
      </c>
    </row>
    <row r="65" spans="2:10" hidden="1">
      <c r="B65" s="70"/>
      <c r="C65" s="70"/>
      <c r="D65" s="70"/>
      <c r="E65" s="70"/>
      <c r="F65" s="70"/>
      <c r="H65" s="73">
        <v>59</v>
      </c>
      <c r="I65" s="73" t="str">
        <f>'REKOD PRESTASI MURID'!B70</f>
        <v>ZAMZAMI BIN ZAIDUL AMRAN</v>
      </c>
      <c r="J65" s="73" t="str">
        <f t="shared" si="1"/>
        <v>59  ZAMZAMI BIN ZAIDUL AMRAN</v>
      </c>
    </row>
    <row r="66" spans="2:10" hidden="1">
      <c r="B66" s="70"/>
      <c r="C66" s="70"/>
      <c r="D66" s="70"/>
      <c r="E66" s="70"/>
      <c r="F66" s="70"/>
      <c r="H66" s="73">
        <v>60</v>
      </c>
      <c r="I66" s="73" t="str">
        <f>'REKOD PRESTASI MURID'!B71</f>
        <v>ZAMZURI BIN SHAMSURI</v>
      </c>
      <c r="J66" s="73" t="str">
        <f t="shared" si="1"/>
        <v>60  ZAMZURI BIN SHAMSURI</v>
      </c>
    </row>
    <row r="67" spans="2:10" hidden="1">
      <c r="B67" s="70"/>
      <c r="C67" s="70"/>
      <c r="D67" s="70"/>
      <c r="E67" s="70"/>
      <c r="F67" s="70"/>
      <c r="H67" s="37"/>
      <c r="I67" s="37"/>
      <c r="J67" s="37"/>
    </row>
    <row r="68" spans="2:10" ht="16.5" hidden="1" customHeight="1">
      <c r="B68" s="71"/>
      <c r="C68" s="71"/>
      <c r="D68" s="71"/>
      <c r="E68" s="71"/>
      <c r="F68" s="71"/>
      <c r="H68" s="37"/>
      <c r="I68" s="37"/>
      <c r="J68" s="37"/>
    </row>
    <row r="69" spans="2:10" ht="16.5" hidden="1" customHeight="1">
      <c r="H69" s="37"/>
      <c r="I69" s="37"/>
      <c r="J69" s="37"/>
    </row>
    <row r="70" spans="2:10" ht="16.5" hidden="1" customHeight="1">
      <c r="H70" s="37"/>
      <c r="I70" s="37"/>
      <c r="J70" s="37"/>
    </row>
    <row r="71" spans="2:10" ht="16.5" hidden="1" customHeight="1">
      <c r="H71" s="37"/>
      <c r="I71" s="37"/>
      <c r="J71" s="37"/>
    </row>
  </sheetData>
  <mergeCells count="16">
    <mergeCell ref="B1:F1"/>
    <mergeCell ref="B2:F2"/>
    <mergeCell ref="B4:F4"/>
    <mergeCell ref="B3:F3"/>
    <mergeCell ref="B9:C9"/>
    <mergeCell ref="B8:C8"/>
    <mergeCell ref="D25:F25"/>
    <mergeCell ref="H4:J4"/>
    <mergeCell ref="B16:D16"/>
    <mergeCell ref="B13:C13"/>
    <mergeCell ref="B11:C11"/>
    <mergeCell ref="B10:C10"/>
    <mergeCell ref="E16:E17"/>
    <mergeCell ref="B22:C22"/>
    <mergeCell ref="E19:F19"/>
    <mergeCell ref="B19:D19"/>
  </mergeCells>
  <printOptions horizontalCentered="1"/>
  <pageMargins left="0.25" right="0.25" top="0.75" bottom="0.75" header="0.3" footer="0.3"/>
  <pageSetup paperSize="9" scale="57" fitToHeight="0" orientation="portrait" blackAndWhite="1"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Drop Down 1">
              <controlPr defaultSize="0" print="0" autoLine="0" autoPict="0">
                <anchor moveWithCells="1">
                  <from>
                    <xdr:col>5</xdr:col>
                    <xdr:colOff>2809875</xdr:colOff>
                    <xdr:row>7</xdr:row>
                    <xdr:rowOff>28575</xdr:rowOff>
                  </from>
                  <to>
                    <xdr:col>5</xdr:col>
                    <xdr:colOff>5753100</xdr:colOff>
                    <xdr:row>8</xdr:row>
                    <xdr:rowOff>123825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W171"/>
  <sheetViews>
    <sheetView zoomScale="90" zoomScaleNormal="90" workbookViewId="0">
      <selection sqref="A1:Q4"/>
    </sheetView>
  </sheetViews>
  <sheetFormatPr defaultColWidth="0" defaultRowHeight="16.5" zeroHeight="1"/>
  <cols>
    <col min="1" max="1" width="9.140625" style="1" customWidth="1"/>
    <col min="2" max="2" width="22.7109375" style="1" customWidth="1"/>
    <col min="3" max="8" width="9.7109375" style="1" customWidth="1"/>
    <col min="9" max="9" width="9.140625" style="1" customWidth="1"/>
    <col min="10" max="10" width="22.7109375" style="1" customWidth="1"/>
    <col min="11" max="16" width="9.7109375" style="1" customWidth="1"/>
    <col min="17" max="17" width="9.140625" style="1" customWidth="1"/>
    <col min="18" max="23" width="0" style="1" hidden="1" customWidth="1"/>
    <col min="24" max="16384" width="9.140625" style="1" hidden="1"/>
  </cols>
  <sheetData>
    <row r="1" spans="1:17" ht="15.95" customHeight="1">
      <c r="A1" s="208" t="str">
        <f>'REKOD PRESTASI MURID'!$A$7</f>
        <v>PENDIDIKAN JASMANI (PILIHAN REKREASI)</v>
      </c>
      <c r="B1" s="208"/>
      <c r="C1" s="208"/>
      <c r="D1" s="208"/>
      <c r="E1" s="208"/>
      <c r="F1" s="208"/>
      <c r="G1" s="208"/>
      <c r="H1" s="208"/>
      <c r="I1" s="208"/>
      <c r="J1" s="208"/>
      <c r="K1" s="208"/>
      <c r="L1" s="208"/>
      <c r="M1" s="208"/>
      <c r="N1" s="208"/>
      <c r="O1" s="208"/>
      <c r="P1" s="208"/>
      <c r="Q1" s="208"/>
    </row>
    <row r="2" spans="1:17" ht="15.95" customHeight="1">
      <c r="A2" s="208"/>
      <c r="B2" s="208"/>
      <c r="C2" s="208"/>
      <c r="D2" s="208"/>
      <c r="E2" s="208"/>
      <c r="F2" s="208"/>
      <c r="G2" s="208"/>
      <c r="H2" s="208"/>
      <c r="I2" s="208"/>
      <c r="J2" s="208"/>
      <c r="K2" s="208"/>
      <c r="L2" s="208"/>
      <c r="M2" s="208"/>
      <c r="N2" s="208"/>
      <c r="O2" s="208"/>
      <c r="P2" s="208"/>
      <c r="Q2" s="208"/>
    </row>
    <row r="3" spans="1:17" ht="15.95" customHeight="1">
      <c r="A3" s="208"/>
      <c r="B3" s="208"/>
      <c r="C3" s="208"/>
      <c r="D3" s="208"/>
      <c r="E3" s="208"/>
      <c r="F3" s="208"/>
      <c r="G3" s="208"/>
      <c r="H3" s="208"/>
      <c r="I3" s="208"/>
      <c r="J3" s="208"/>
      <c r="K3" s="208"/>
      <c r="L3" s="208"/>
      <c r="M3" s="208"/>
      <c r="N3" s="208"/>
      <c r="O3" s="208"/>
      <c r="P3" s="208"/>
      <c r="Q3" s="208"/>
    </row>
    <row r="4" spans="1:17" ht="15.95" customHeight="1">
      <c r="A4" s="208"/>
      <c r="B4" s="208"/>
      <c r="C4" s="208"/>
      <c r="D4" s="208"/>
      <c r="E4" s="208"/>
      <c r="F4" s="208"/>
      <c r="G4" s="208"/>
      <c r="H4" s="208"/>
      <c r="I4" s="208"/>
      <c r="J4" s="208"/>
      <c r="K4" s="208"/>
      <c r="L4" s="208"/>
      <c r="M4" s="208"/>
      <c r="N4" s="208"/>
      <c r="O4" s="208"/>
      <c r="P4" s="208"/>
      <c r="Q4" s="208"/>
    </row>
    <row r="5" spans="1:17" ht="15.95" customHeight="1">
      <c r="A5" s="50"/>
      <c r="B5" s="50"/>
      <c r="C5" s="50"/>
      <c r="D5" s="50"/>
      <c r="E5" s="50"/>
      <c r="F5" s="50"/>
      <c r="G5" s="50"/>
      <c r="H5" s="51"/>
      <c r="I5" s="51"/>
      <c r="J5" s="50"/>
      <c r="K5" s="50"/>
      <c r="L5" s="50"/>
      <c r="M5" s="50"/>
      <c r="N5" s="50"/>
      <c r="O5" s="52"/>
      <c r="P5" s="52"/>
      <c r="Q5" s="52"/>
    </row>
    <row r="6" spans="1:17" ht="15.95" customHeight="1">
      <c r="A6" s="57"/>
      <c r="B6" s="57"/>
      <c r="C6" s="57"/>
      <c r="D6" s="57"/>
      <c r="E6" s="57"/>
      <c r="F6" s="57"/>
      <c r="G6" s="57"/>
      <c r="H6" s="209"/>
      <c r="I6" s="57"/>
      <c r="J6" s="57"/>
      <c r="K6" s="57"/>
      <c r="L6" s="57"/>
      <c r="M6" s="57"/>
      <c r="N6" s="57"/>
      <c r="O6" s="58"/>
      <c r="P6" s="209"/>
      <c r="Q6" s="58"/>
    </row>
    <row r="7" spans="1:17" ht="15.95" customHeight="1">
      <c r="A7" s="59"/>
      <c r="B7" s="59"/>
      <c r="C7" s="59"/>
      <c r="D7" s="59"/>
      <c r="E7" s="59"/>
      <c r="F7" s="59"/>
      <c r="G7" s="59"/>
      <c r="H7" s="209"/>
      <c r="I7" s="59"/>
      <c r="J7" s="59"/>
      <c r="K7" s="59"/>
      <c r="L7" s="59"/>
      <c r="M7" s="59"/>
      <c r="N7" s="59"/>
      <c r="O7" s="17"/>
      <c r="P7" s="209"/>
      <c r="Q7" s="17"/>
    </row>
    <row r="8" spans="1:17" ht="18.75">
      <c r="A8" s="59"/>
      <c r="B8" s="60" t="s">
        <v>118</v>
      </c>
      <c r="C8" s="17"/>
      <c r="D8" s="17"/>
      <c r="E8" s="17"/>
      <c r="F8" s="17"/>
      <c r="G8" s="17"/>
      <c r="H8" s="11"/>
      <c r="I8" s="59"/>
      <c r="J8" s="60" t="s">
        <v>119</v>
      </c>
      <c r="K8" s="17"/>
      <c r="L8" s="17"/>
      <c r="M8" s="17"/>
      <c r="N8" s="17"/>
      <c r="O8" s="17"/>
      <c r="P8" s="11"/>
      <c r="Q8" s="17"/>
    </row>
    <row r="9" spans="1:17">
      <c r="A9" s="53"/>
      <c r="B9" s="43" t="s">
        <v>57</v>
      </c>
      <c r="C9" s="42" t="s">
        <v>74</v>
      </c>
      <c r="D9" s="42" t="s">
        <v>75</v>
      </c>
      <c r="E9" s="42" t="s">
        <v>76</v>
      </c>
      <c r="F9" s="42" t="s">
        <v>77</v>
      </c>
      <c r="G9" s="42" t="s">
        <v>78</v>
      </c>
      <c r="H9" s="42" t="s">
        <v>79</v>
      </c>
      <c r="I9" s="53"/>
      <c r="J9" s="43" t="s">
        <v>57</v>
      </c>
      <c r="K9" s="42" t="s">
        <v>74</v>
      </c>
      <c r="L9" s="42" t="s">
        <v>75</v>
      </c>
      <c r="M9" s="42" t="s">
        <v>76</v>
      </c>
      <c r="N9" s="42" t="s">
        <v>77</v>
      </c>
      <c r="O9" s="42" t="s">
        <v>78</v>
      </c>
      <c r="P9" s="42" t="s">
        <v>79</v>
      </c>
      <c r="Q9" s="53"/>
    </row>
    <row r="10" spans="1:17">
      <c r="A10" s="53"/>
      <c r="B10" s="39" t="s">
        <v>73</v>
      </c>
      <c r="C10" s="39">
        <f>COUNTIF('REKOD PRESTASI MURID'!$E$12:$E$71,1)</f>
        <v>0</v>
      </c>
      <c r="D10" s="39">
        <f>COUNTIF('REKOD PRESTASI MURID'!$E$12:$E$71,2)</f>
        <v>0</v>
      </c>
      <c r="E10" s="39">
        <f>COUNTIF('REKOD PRESTASI MURID'!$E$12:$E$71,3)</f>
        <v>1</v>
      </c>
      <c r="F10" s="39">
        <f>COUNTIF('REKOD PRESTASI MURID'!$E$12:$E$71,4)</f>
        <v>0</v>
      </c>
      <c r="G10" s="39">
        <f>COUNTIF('REKOD PRESTASI MURID'!$E$12:$E$71,5)</f>
        <v>10</v>
      </c>
      <c r="H10" s="39">
        <f>COUNTIF('REKOD PRESTASI MURID'!$E$12:$E$71,6)</f>
        <v>49</v>
      </c>
      <c r="I10" s="53"/>
      <c r="J10" s="39" t="s">
        <v>73</v>
      </c>
      <c r="K10" s="39">
        <f>COUNTIF('REKOD PRESTASI MURID'!$F$12:$F$71,1)</f>
        <v>0</v>
      </c>
      <c r="L10" s="39">
        <f>COUNTIF('REKOD PRESTASI MURID'!$F$12:$F$71,2)</f>
        <v>0</v>
      </c>
      <c r="M10" s="39">
        <f>COUNTIF('REKOD PRESTASI MURID'!$F$12:$F$71,3)</f>
        <v>10</v>
      </c>
      <c r="N10" s="39">
        <f>COUNTIF('REKOD PRESTASI MURID'!$F$12:$F$71,4)</f>
        <v>29</v>
      </c>
      <c r="O10" s="39">
        <f>COUNTIF('REKOD PRESTASI MURID'!$F$12:$F$71,5)</f>
        <v>11</v>
      </c>
      <c r="P10" s="39">
        <f>COUNTIF('REKOD PRESTASI MURID'!$F$12:$F$71,6)</f>
        <v>10</v>
      </c>
      <c r="Q10" s="53"/>
    </row>
    <row r="11" spans="1:17">
      <c r="A11" s="53"/>
      <c r="B11" s="53"/>
      <c r="C11" s="53"/>
      <c r="D11" s="53"/>
      <c r="E11" s="53"/>
      <c r="F11" s="53"/>
      <c r="G11" s="53"/>
      <c r="H11" s="53"/>
      <c r="I11" s="53"/>
      <c r="J11" s="53"/>
      <c r="K11" s="53"/>
      <c r="L11" s="53"/>
      <c r="M11" s="53"/>
      <c r="N11" s="53"/>
      <c r="O11" s="53"/>
      <c r="P11" s="53"/>
      <c r="Q11" s="53"/>
    </row>
    <row r="12" spans="1:17">
      <c r="A12" s="53"/>
      <c r="B12" s="53"/>
      <c r="C12" s="53"/>
      <c r="D12" s="53"/>
      <c r="E12" s="53"/>
      <c r="F12" s="38"/>
      <c r="G12" s="38"/>
      <c r="H12" s="38"/>
      <c r="I12" s="53"/>
      <c r="J12" s="38"/>
      <c r="K12" s="38"/>
      <c r="L12" s="38"/>
      <c r="M12" s="38"/>
      <c r="N12" s="38"/>
      <c r="O12" s="38"/>
      <c r="P12" s="38"/>
      <c r="Q12" s="53"/>
    </row>
    <row r="13" spans="1:17">
      <c r="A13" s="53"/>
      <c r="B13" s="53"/>
      <c r="C13" s="53"/>
      <c r="D13" s="53"/>
      <c r="E13" s="53"/>
      <c r="F13" s="38"/>
      <c r="G13" s="38"/>
      <c r="H13" s="38"/>
      <c r="I13" s="53"/>
      <c r="J13" s="38"/>
      <c r="K13" s="38"/>
      <c r="L13" s="38"/>
      <c r="M13" s="38"/>
      <c r="N13" s="38"/>
      <c r="O13" s="38"/>
      <c r="P13" s="38"/>
      <c r="Q13" s="53"/>
    </row>
    <row r="14" spans="1:17">
      <c r="A14" s="53"/>
      <c r="B14" s="53"/>
      <c r="C14" s="53"/>
      <c r="D14" s="53"/>
      <c r="E14" s="53"/>
      <c r="F14" s="38"/>
      <c r="G14" s="38"/>
      <c r="H14" s="38"/>
      <c r="I14" s="53"/>
      <c r="J14" s="38"/>
      <c r="K14" s="38"/>
      <c r="L14" s="38"/>
      <c r="M14" s="38"/>
      <c r="N14" s="38"/>
      <c r="O14" s="38"/>
      <c r="P14" s="38"/>
      <c r="Q14" s="53"/>
    </row>
    <row r="15" spans="1:17">
      <c r="A15" s="53"/>
      <c r="B15" s="53"/>
      <c r="C15" s="53"/>
      <c r="D15" s="53"/>
      <c r="E15" s="53"/>
      <c r="F15" s="38"/>
      <c r="G15" s="38"/>
      <c r="H15" s="38"/>
      <c r="I15" s="53"/>
      <c r="J15" s="38"/>
      <c r="K15" s="38"/>
      <c r="L15" s="38"/>
      <c r="M15" s="38"/>
      <c r="N15" s="38"/>
      <c r="O15" s="38"/>
      <c r="P15" s="38"/>
      <c r="Q15" s="53"/>
    </row>
    <row r="16" spans="1:17">
      <c r="A16" s="53"/>
      <c r="B16" s="53"/>
      <c r="C16" s="53"/>
      <c r="D16" s="53"/>
      <c r="E16" s="53"/>
      <c r="F16" s="38"/>
      <c r="G16" s="38"/>
      <c r="H16" s="38"/>
      <c r="I16" s="53"/>
      <c r="J16" s="53"/>
      <c r="K16" s="53"/>
      <c r="L16" s="53"/>
      <c r="M16" s="53"/>
      <c r="N16" s="38"/>
      <c r="O16" s="38"/>
      <c r="P16" s="38"/>
      <c r="Q16" s="53"/>
    </row>
    <row r="17" spans="1:23">
      <c r="A17" s="53"/>
      <c r="B17" s="53"/>
      <c r="C17" s="53"/>
      <c r="D17" s="53"/>
      <c r="E17" s="53"/>
      <c r="F17" s="38"/>
      <c r="G17" s="38"/>
      <c r="H17" s="38"/>
      <c r="I17" s="53"/>
      <c r="J17" s="53"/>
      <c r="K17" s="53"/>
      <c r="L17" s="53"/>
      <c r="M17" s="53"/>
      <c r="N17" s="38"/>
      <c r="O17" s="38"/>
      <c r="P17" s="38"/>
      <c r="Q17" s="53"/>
    </row>
    <row r="18" spans="1:23">
      <c r="A18" s="53"/>
      <c r="B18" s="53"/>
      <c r="C18" s="53"/>
      <c r="D18" s="53"/>
      <c r="E18" s="53"/>
      <c r="F18" s="38"/>
      <c r="G18" s="38"/>
      <c r="H18" s="38"/>
      <c r="I18" s="53"/>
      <c r="J18" s="53"/>
      <c r="K18" s="53"/>
      <c r="L18" s="53"/>
      <c r="M18" s="53"/>
      <c r="N18" s="38"/>
      <c r="O18" s="38"/>
      <c r="P18" s="38"/>
      <c r="Q18" s="53"/>
      <c r="W18" s="56"/>
    </row>
    <row r="19" spans="1:23">
      <c r="A19" s="53"/>
      <c r="B19" s="53"/>
      <c r="C19" s="53"/>
      <c r="D19" s="53"/>
      <c r="E19" s="53"/>
      <c r="F19" s="53"/>
      <c r="G19" s="53"/>
      <c r="H19" s="53"/>
      <c r="I19" s="53"/>
      <c r="J19" s="53"/>
      <c r="K19" s="53"/>
      <c r="L19" s="53"/>
      <c r="M19" s="53"/>
      <c r="N19" s="38"/>
      <c r="O19" s="38"/>
      <c r="P19" s="38"/>
      <c r="Q19" s="53"/>
    </row>
    <row r="20" spans="1:23">
      <c r="A20" s="53"/>
      <c r="B20" s="53"/>
      <c r="C20" s="53"/>
      <c r="D20" s="53"/>
      <c r="E20" s="53"/>
      <c r="F20" s="53"/>
      <c r="G20" s="53"/>
      <c r="H20" s="53"/>
      <c r="I20" s="53"/>
      <c r="J20" s="53"/>
      <c r="K20" s="53"/>
      <c r="L20" s="53"/>
      <c r="M20" s="53"/>
      <c r="N20" s="53"/>
      <c r="O20" s="53"/>
      <c r="P20" s="53"/>
      <c r="Q20" s="53"/>
    </row>
    <row r="21" spans="1:23">
      <c r="A21" s="53"/>
      <c r="B21" s="53"/>
      <c r="C21" s="53"/>
      <c r="D21" s="53"/>
      <c r="E21" s="53"/>
      <c r="F21" s="53"/>
      <c r="G21" s="53"/>
      <c r="H21" s="53"/>
      <c r="I21" s="53"/>
      <c r="J21" s="53"/>
      <c r="K21" s="53"/>
      <c r="L21" s="53"/>
      <c r="M21" s="53"/>
      <c r="N21" s="53"/>
      <c r="O21" s="53"/>
      <c r="P21" s="53"/>
      <c r="Q21" s="53"/>
    </row>
    <row r="22" spans="1:23">
      <c r="A22" s="53"/>
      <c r="B22" s="53"/>
      <c r="C22" s="53"/>
      <c r="D22" s="53"/>
      <c r="E22" s="53"/>
      <c r="F22" s="53"/>
      <c r="G22" s="53"/>
      <c r="H22" s="53"/>
      <c r="I22" s="53"/>
      <c r="J22" s="53"/>
      <c r="K22" s="53"/>
      <c r="L22" s="53"/>
      <c r="M22" s="53"/>
      <c r="N22" s="53"/>
      <c r="O22" s="53"/>
      <c r="P22" s="53"/>
      <c r="Q22" s="53"/>
    </row>
    <row r="23" spans="1:23">
      <c r="A23" s="53"/>
      <c r="B23" s="55"/>
      <c r="C23" s="61"/>
      <c r="D23" s="54"/>
      <c r="E23" s="54"/>
      <c r="F23" s="44" t="s">
        <v>80</v>
      </c>
      <c r="G23" s="45">
        <f>SUM(C10:H10)</f>
        <v>60</v>
      </c>
      <c r="H23" s="44" t="s">
        <v>81</v>
      </c>
      <c r="I23" s="53"/>
      <c r="J23" s="53"/>
      <c r="K23" s="53"/>
      <c r="L23" s="53"/>
      <c r="M23" s="53"/>
      <c r="N23" s="44" t="s">
        <v>80</v>
      </c>
      <c r="O23" s="45">
        <f>SUM(K10:P10)</f>
        <v>60</v>
      </c>
      <c r="P23" s="44" t="s">
        <v>81</v>
      </c>
      <c r="Q23" s="53"/>
    </row>
    <row r="24" spans="1:23" ht="15.95" customHeight="1">
      <c r="A24" s="59"/>
      <c r="B24" s="17"/>
      <c r="C24" s="17"/>
      <c r="D24" s="17"/>
      <c r="E24" s="17"/>
      <c r="F24" s="59"/>
      <c r="G24" s="17"/>
      <c r="H24" s="17"/>
      <c r="I24" s="59"/>
      <c r="J24" s="59"/>
      <c r="K24" s="59"/>
      <c r="L24" s="59"/>
      <c r="M24" s="59"/>
      <c r="N24" s="59"/>
      <c r="O24" s="12"/>
      <c r="P24" s="17"/>
      <c r="Q24" s="17"/>
    </row>
    <row r="25" spans="1:23" ht="15.95" customHeight="1">
      <c r="A25" s="59"/>
      <c r="B25" s="17"/>
      <c r="C25" s="17"/>
      <c r="D25" s="17"/>
      <c r="E25" s="17"/>
      <c r="F25" s="59"/>
      <c r="G25" s="17"/>
      <c r="H25" s="209"/>
      <c r="I25" s="59"/>
      <c r="J25" s="59"/>
      <c r="K25" s="59"/>
      <c r="L25" s="59"/>
      <c r="M25" s="59"/>
      <c r="N25" s="59"/>
      <c r="O25" s="17"/>
      <c r="P25" s="209"/>
      <c r="Q25" s="17"/>
    </row>
    <row r="26" spans="1:23" ht="15.95" customHeight="1">
      <c r="A26" s="59"/>
      <c r="B26" s="59"/>
      <c r="C26" s="59"/>
      <c r="D26" s="59"/>
      <c r="E26" s="59"/>
      <c r="F26" s="59"/>
      <c r="G26" s="17"/>
      <c r="H26" s="209"/>
      <c r="I26" s="59"/>
      <c r="J26" s="59"/>
      <c r="K26" s="59"/>
      <c r="L26" s="59"/>
      <c r="M26" s="59"/>
      <c r="N26" s="59"/>
      <c r="O26" s="17"/>
      <c r="P26" s="209"/>
      <c r="Q26" s="17"/>
    </row>
    <row r="27" spans="1:23" ht="18.75">
      <c r="A27" s="59"/>
      <c r="B27" s="60" t="s">
        <v>203</v>
      </c>
      <c r="C27" s="12"/>
      <c r="D27" s="12"/>
      <c r="E27" s="12"/>
      <c r="F27" s="12"/>
      <c r="G27" s="12"/>
      <c r="H27" s="11"/>
      <c r="I27" s="59"/>
      <c r="J27" s="60" t="s">
        <v>204</v>
      </c>
      <c r="K27" s="12"/>
      <c r="L27" s="12"/>
      <c r="M27" s="12"/>
      <c r="N27" s="12"/>
      <c r="O27" s="12"/>
      <c r="P27" s="11"/>
      <c r="Q27" s="17"/>
    </row>
    <row r="28" spans="1:23">
      <c r="A28" s="53"/>
      <c r="B28" s="43" t="s">
        <v>57</v>
      </c>
      <c r="C28" s="42" t="s">
        <v>74</v>
      </c>
      <c r="D28" s="42" t="s">
        <v>75</v>
      </c>
      <c r="E28" s="42" t="s">
        <v>76</v>
      </c>
      <c r="F28" s="42" t="s">
        <v>77</v>
      </c>
      <c r="G28" s="42" t="s">
        <v>78</v>
      </c>
      <c r="H28" s="42" t="s">
        <v>79</v>
      </c>
      <c r="I28" s="53"/>
      <c r="J28" s="43" t="s">
        <v>57</v>
      </c>
      <c r="K28" s="42" t="s">
        <v>74</v>
      </c>
      <c r="L28" s="42" t="s">
        <v>75</v>
      </c>
      <c r="M28" s="42" t="s">
        <v>76</v>
      </c>
      <c r="N28" s="42" t="s">
        <v>77</v>
      </c>
      <c r="O28" s="42" t="s">
        <v>78</v>
      </c>
      <c r="P28" s="42" t="s">
        <v>79</v>
      </c>
      <c r="Q28" s="53"/>
    </row>
    <row r="29" spans="1:23">
      <c r="A29" s="53"/>
      <c r="B29" s="39" t="s">
        <v>73</v>
      </c>
      <c r="C29" s="39">
        <f>COUNTIF('REKOD PRESTASI MURID'!$G$12:$G$71,1)</f>
        <v>0</v>
      </c>
      <c r="D29" s="39">
        <f>COUNTIF('REKOD PRESTASI MURID'!$G$12:$G$71,2)</f>
        <v>0</v>
      </c>
      <c r="E29" s="39">
        <f>COUNTIF('REKOD PRESTASI MURID'!$G$12:$G$71,3)</f>
        <v>10</v>
      </c>
      <c r="F29" s="39">
        <f>COUNTIF('REKOD PRESTASI MURID'!$G$12:$G$71,4)</f>
        <v>9</v>
      </c>
      <c r="G29" s="39">
        <f>COUNTIF('REKOD PRESTASI MURID'!$G$12:$G$71,5)</f>
        <v>31</v>
      </c>
      <c r="H29" s="39">
        <f>COUNTIF('REKOD PRESTASI MURID'!$G$12:$G$71,6)</f>
        <v>10</v>
      </c>
      <c r="I29" s="53"/>
      <c r="J29" s="39" t="s">
        <v>73</v>
      </c>
      <c r="K29" s="39">
        <f>COUNTIF('REKOD PRESTASI MURID'!$H$12:$H$71,1)</f>
        <v>0</v>
      </c>
      <c r="L29" s="39">
        <f>COUNTIF('REKOD PRESTASI MURID'!$H$12:$H$71,2)</f>
        <v>0</v>
      </c>
      <c r="M29" s="39">
        <f>COUNTIF('REKOD PRESTASI MURID'!$H$12:$H$71,3)</f>
        <v>0</v>
      </c>
      <c r="N29" s="39">
        <f>COUNTIF('REKOD PRESTASI MURID'!$H$12:$H$71,4)</f>
        <v>31</v>
      </c>
      <c r="O29" s="39">
        <f>COUNTIF('REKOD PRESTASI MURID'!$H$12:$H$71,5)</f>
        <v>19</v>
      </c>
      <c r="P29" s="39">
        <f>COUNTIF('REKOD PRESTASI MURID'!$H$12:$H$71,6)</f>
        <v>10</v>
      </c>
      <c r="Q29" s="53"/>
    </row>
    <row r="30" spans="1:23">
      <c r="A30" s="53"/>
      <c r="B30" s="64"/>
      <c r="C30" s="64"/>
      <c r="D30" s="64"/>
      <c r="E30" s="64"/>
      <c r="F30" s="64"/>
      <c r="G30" s="64"/>
      <c r="H30" s="64"/>
      <c r="I30" s="53"/>
      <c r="J30" s="64"/>
      <c r="K30" s="64"/>
      <c r="L30" s="64"/>
      <c r="M30" s="64"/>
      <c r="N30" s="64"/>
      <c r="O30" s="64"/>
      <c r="P30" s="64"/>
      <c r="Q30" s="53"/>
    </row>
    <row r="31" spans="1:23">
      <c r="A31" s="53"/>
      <c r="B31" s="64"/>
      <c r="C31" s="64"/>
      <c r="D31" s="64"/>
      <c r="E31" s="64"/>
      <c r="F31" s="64"/>
      <c r="G31" s="64"/>
      <c r="H31" s="64"/>
      <c r="I31" s="53"/>
      <c r="J31" s="64"/>
      <c r="K31" s="64"/>
      <c r="L31" s="64"/>
      <c r="M31" s="64"/>
      <c r="N31" s="64"/>
      <c r="O31" s="64"/>
      <c r="P31" s="64"/>
      <c r="Q31" s="53"/>
    </row>
    <row r="32" spans="1:23">
      <c r="A32" s="53"/>
      <c r="B32" s="64"/>
      <c r="C32" s="64"/>
      <c r="D32" s="64"/>
      <c r="E32" s="64"/>
      <c r="F32" s="64"/>
      <c r="G32" s="64"/>
      <c r="H32" s="64"/>
      <c r="I32" s="53"/>
      <c r="J32" s="64"/>
      <c r="K32" s="64"/>
      <c r="L32" s="64"/>
      <c r="M32" s="64"/>
      <c r="N32" s="64"/>
      <c r="O32" s="64"/>
      <c r="P32" s="64"/>
      <c r="Q32" s="53"/>
    </row>
    <row r="33" spans="1:17">
      <c r="A33" s="53"/>
      <c r="B33" s="64"/>
      <c r="C33" s="64"/>
      <c r="D33" s="64"/>
      <c r="E33" s="64"/>
      <c r="F33" s="64"/>
      <c r="G33" s="64"/>
      <c r="H33" s="64"/>
      <c r="I33" s="53"/>
      <c r="J33" s="64"/>
      <c r="K33" s="64"/>
      <c r="L33" s="64"/>
      <c r="M33" s="64"/>
      <c r="N33" s="64"/>
      <c r="O33" s="64"/>
      <c r="P33" s="64"/>
      <c r="Q33" s="53"/>
    </row>
    <row r="34" spans="1:17">
      <c r="A34" s="53"/>
      <c r="B34" s="64"/>
      <c r="C34" s="64"/>
      <c r="D34" s="64"/>
      <c r="E34" s="64"/>
      <c r="F34" s="64"/>
      <c r="G34" s="64"/>
      <c r="H34" s="64"/>
      <c r="I34" s="53"/>
      <c r="J34" s="64"/>
      <c r="K34" s="64"/>
      <c r="L34" s="64"/>
      <c r="M34" s="64"/>
      <c r="N34" s="64"/>
      <c r="O34" s="64"/>
      <c r="P34" s="64"/>
      <c r="Q34" s="53"/>
    </row>
    <row r="35" spans="1:17">
      <c r="A35" s="53"/>
      <c r="B35" s="64"/>
      <c r="C35" s="64"/>
      <c r="D35" s="64"/>
      <c r="E35" s="64"/>
      <c r="F35" s="64"/>
      <c r="G35" s="64"/>
      <c r="H35" s="64"/>
      <c r="I35" s="53"/>
      <c r="J35" s="64"/>
      <c r="K35" s="64"/>
      <c r="L35" s="64"/>
      <c r="M35" s="64"/>
      <c r="N35" s="64"/>
      <c r="O35" s="64"/>
      <c r="P35" s="64"/>
      <c r="Q35" s="53"/>
    </row>
    <row r="36" spans="1:17">
      <c r="A36" s="53"/>
      <c r="B36" s="64"/>
      <c r="C36" s="64"/>
      <c r="D36" s="64"/>
      <c r="E36" s="64"/>
      <c r="F36" s="64"/>
      <c r="G36" s="64"/>
      <c r="H36" s="64"/>
      <c r="I36" s="53"/>
      <c r="J36" s="64"/>
      <c r="K36" s="64"/>
      <c r="L36" s="64"/>
      <c r="M36" s="64"/>
      <c r="N36" s="64"/>
      <c r="O36" s="64"/>
      <c r="P36" s="64"/>
      <c r="Q36" s="53"/>
    </row>
    <row r="37" spans="1:17">
      <c r="A37" s="53"/>
      <c r="B37" s="64"/>
      <c r="C37" s="64"/>
      <c r="D37" s="64"/>
      <c r="E37" s="64"/>
      <c r="F37" s="64"/>
      <c r="G37" s="64"/>
      <c r="H37" s="64"/>
      <c r="I37" s="53"/>
      <c r="J37" s="64"/>
      <c r="K37" s="64"/>
      <c r="L37" s="64"/>
      <c r="M37" s="64"/>
      <c r="N37" s="64"/>
      <c r="O37" s="64"/>
      <c r="P37" s="64"/>
      <c r="Q37" s="53"/>
    </row>
    <row r="38" spans="1:17">
      <c r="A38" s="53"/>
      <c r="B38" s="64"/>
      <c r="C38" s="64"/>
      <c r="D38" s="64"/>
      <c r="E38" s="64"/>
      <c r="F38" s="64"/>
      <c r="G38" s="64"/>
      <c r="H38" s="64"/>
      <c r="I38" s="53"/>
      <c r="J38" s="64"/>
      <c r="K38" s="64"/>
      <c r="L38" s="64"/>
      <c r="M38" s="64"/>
      <c r="N38" s="64"/>
      <c r="O38" s="64"/>
      <c r="P38" s="64"/>
      <c r="Q38" s="53"/>
    </row>
    <row r="39" spans="1:17">
      <c r="A39" s="53"/>
      <c r="B39" s="64"/>
      <c r="C39" s="64"/>
      <c r="D39" s="64"/>
      <c r="E39" s="64"/>
      <c r="F39" s="64"/>
      <c r="G39" s="64"/>
      <c r="H39" s="64"/>
      <c r="I39" s="53"/>
      <c r="J39" s="64"/>
      <c r="K39" s="64"/>
      <c r="L39" s="64"/>
      <c r="M39" s="64"/>
      <c r="N39" s="64"/>
      <c r="O39" s="64"/>
      <c r="P39" s="64"/>
      <c r="Q39" s="53"/>
    </row>
    <row r="40" spans="1:17">
      <c r="A40" s="53"/>
      <c r="B40" s="64"/>
      <c r="C40" s="64"/>
      <c r="D40" s="64"/>
      <c r="E40" s="64"/>
      <c r="F40" s="64"/>
      <c r="G40" s="64"/>
      <c r="H40" s="64"/>
      <c r="I40" s="53"/>
      <c r="J40" s="64"/>
      <c r="K40" s="64"/>
      <c r="L40" s="64"/>
      <c r="M40" s="64"/>
      <c r="N40" s="64"/>
      <c r="O40" s="64"/>
      <c r="P40" s="64"/>
      <c r="Q40" s="53"/>
    </row>
    <row r="41" spans="1:17">
      <c r="A41" s="53"/>
      <c r="B41" s="64"/>
      <c r="C41" s="64"/>
      <c r="D41" s="64"/>
      <c r="E41" s="64"/>
      <c r="F41" s="64"/>
      <c r="G41" s="64"/>
      <c r="H41" s="64"/>
      <c r="I41" s="53"/>
      <c r="J41" s="64"/>
      <c r="K41" s="64"/>
      <c r="L41" s="64"/>
      <c r="M41" s="64"/>
      <c r="N41" s="64"/>
      <c r="O41" s="64"/>
      <c r="P41" s="64"/>
      <c r="Q41" s="53"/>
    </row>
    <row r="42" spans="1:17">
      <c r="A42" s="53"/>
      <c r="B42" s="64"/>
      <c r="C42" s="64"/>
      <c r="D42" s="64"/>
      <c r="E42" s="64"/>
      <c r="F42" s="44" t="s">
        <v>80</v>
      </c>
      <c r="G42" s="45">
        <f>SUM(C29:H29)</f>
        <v>60</v>
      </c>
      <c r="H42" s="44" t="s">
        <v>81</v>
      </c>
      <c r="I42" s="65"/>
      <c r="J42" s="64"/>
      <c r="K42" s="64"/>
      <c r="L42" s="64"/>
      <c r="M42" s="64"/>
      <c r="N42" s="44" t="s">
        <v>80</v>
      </c>
      <c r="O42" s="45">
        <f>SUM(K29:P29)</f>
        <v>60</v>
      </c>
      <c r="P42" s="44" t="s">
        <v>81</v>
      </c>
      <c r="Q42" s="53"/>
    </row>
    <row r="43" spans="1:17" ht="16.5" customHeight="1">
      <c r="A43" s="53"/>
      <c r="B43" s="53"/>
      <c r="C43" s="53"/>
      <c r="D43" s="53"/>
      <c r="E43" s="53"/>
      <c r="F43" s="53"/>
      <c r="G43" s="65"/>
      <c r="H43" s="206"/>
      <c r="I43" s="65"/>
      <c r="J43" s="53"/>
      <c r="K43" s="53"/>
      <c r="L43" s="53"/>
      <c r="M43" s="53"/>
      <c r="N43" s="53"/>
      <c r="O43" s="54"/>
      <c r="P43" s="207"/>
      <c r="Q43" s="53"/>
    </row>
    <row r="44" spans="1:17">
      <c r="A44" s="53"/>
      <c r="B44" s="53"/>
      <c r="C44" s="53"/>
      <c r="D44" s="53"/>
      <c r="E44" s="53"/>
      <c r="F44" s="53"/>
      <c r="G44" s="65"/>
      <c r="H44" s="206"/>
      <c r="I44" s="65"/>
      <c r="J44" s="53"/>
      <c r="K44" s="53"/>
      <c r="L44" s="53"/>
      <c r="M44" s="53"/>
      <c r="N44" s="53"/>
      <c r="O44" s="54"/>
      <c r="P44" s="207"/>
      <c r="Q44" s="53"/>
    </row>
    <row r="45" spans="1:17" ht="18.75">
      <c r="A45" s="53"/>
      <c r="B45" s="155" t="s">
        <v>205</v>
      </c>
      <c r="C45" s="12"/>
      <c r="D45" s="12"/>
      <c r="E45" s="12"/>
      <c r="F45" s="63"/>
      <c r="G45" s="66"/>
      <c r="H45" s="65"/>
      <c r="I45" s="65"/>
      <c r="J45" s="67" t="s">
        <v>206</v>
      </c>
      <c r="K45" s="12"/>
      <c r="L45" s="12"/>
      <c r="M45" s="12"/>
      <c r="N45" s="63"/>
      <c r="O45" s="62"/>
      <c r="P45" s="55"/>
      <c r="Q45" s="53"/>
    </row>
    <row r="46" spans="1:17">
      <c r="A46" s="53"/>
      <c r="B46" s="43" t="s">
        <v>57</v>
      </c>
      <c r="C46" s="42" t="s">
        <v>74</v>
      </c>
      <c r="D46" s="42" t="s">
        <v>75</v>
      </c>
      <c r="E46" s="42" t="s">
        <v>76</v>
      </c>
      <c r="F46" s="42" t="s">
        <v>77</v>
      </c>
      <c r="G46" s="42" t="s">
        <v>78</v>
      </c>
      <c r="H46" s="42" t="s">
        <v>79</v>
      </c>
      <c r="I46" s="53"/>
      <c r="J46" s="43" t="s">
        <v>57</v>
      </c>
      <c r="K46" s="42" t="s">
        <v>74</v>
      </c>
      <c r="L46" s="42" t="s">
        <v>75</v>
      </c>
      <c r="M46" s="42" t="s">
        <v>76</v>
      </c>
      <c r="N46" s="42" t="s">
        <v>77</v>
      </c>
      <c r="O46" s="42" t="s">
        <v>78</v>
      </c>
      <c r="P46" s="42" t="s">
        <v>79</v>
      </c>
      <c r="Q46" s="53"/>
    </row>
    <row r="47" spans="1:17">
      <c r="A47" s="53"/>
      <c r="B47" s="39" t="s">
        <v>73</v>
      </c>
      <c r="C47" s="39">
        <f>COUNTIF('REKOD PRESTASI MURID'!$I$12:$I$71,1)</f>
        <v>0</v>
      </c>
      <c r="D47" s="39">
        <f>COUNTIF('REKOD PRESTASI MURID'!$I$12:$I$71,2)</f>
        <v>0</v>
      </c>
      <c r="E47" s="39">
        <f>COUNTIF('REKOD PRESTASI MURID'!$I$12:$I$71,3)</f>
        <v>10</v>
      </c>
      <c r="F47" s="39">
        <f>COUNTIF('REKOD PRESTASI MURID'!$I$12:$I$71,4)</f>
        <v>29</v>
      </c>
      <c r="G47" s="39">
        <f>COUNTIF('REKOD PRESTASI MURID'!$I$12:$I$71,5)</f>
        <v>11</v>
      </c>
      <c r="H47" s="39">
        <f>COUNTIF('REKOD PRESTASI MURID'!$I$12:$I$71,6)</f>
        <v>10</v>
      </c>
      <c r="I47" s="53"/>
      <c r="J47" s="39" t="s">
        <v>73</v>
      </c>
      <c r="K47" s="39">
        <f>COUNTIF('REKOD PRESTASI MURID'!$J$12:$J$71,1)</f>
        <v>0</v>
      </c>
      <c r="L47" s="39">
        <f>COUNTIF('REKOD PRESTASI MURID'!$J$12:$J$71,2)</f>
        <v>0</v>
      </c>
      <c r="M47" s="39">
        <f>COUNTIF('REKOD PRESTASI MURID'!$J$12:$J$71,3)</f>
        <v>10</v>
      </c>
      <c r="N47" s="39">
        <f>COUNTIF('REKOD PRESTASI MURID'!$J$12:$J$71,4)</f>
        <v>29</v>
      </c>
      <c r="O47" s="39">
        <f>COUNTIF('REKOD PRESTASI MURID'!$J$12:$J$71,5)</f>
        <v>11</v>
      </c>
      <c r="P47" s="39">
        <f>COUNTIF('REKOD PRESTASI MURID'!$J$12:$J$71,6)</f>
        <v>10</v>
      </c>
      <c r="Q47" s="53"/>
    </row>
    <row r="48" spans="1:17">
      <c r="A48" s="53"/>
      <c r="B48" s="64"/>
      <c r="C48" s="64"/>
      <c r="D48" s="64"/>
      <c r="E48" s="64"/>
      <c r="F48" s="64"/>
      <c r="G48" s="64"/>
      <c r="H48" s="64"/>
      <c r="I48" s="53"/>
      <c r="J48" s="64"/>
      <c r="K48" s="64"/>
      <c r="L48" s="64"/>
      <c r="M48" s="64"/>
      <c r="N48" s="64"/>
      <c r="O48" s="64"/>
      <c r="P48" s="64"/>
      <c r="Q48" s="53"/>
    </row>
    <row r="49" spans="1:17">
      <c r="A49" s="53"/>
      <c r="B49" s="64"/>
      <c r="C49" s="64"/>
      <c r="D49" s="64"/>
      <c r="E49" s="64"/>
      <c r="F49" s="64"/>
      <c r="G49" s="64"/>
      <c r="H49" s="64"/>
      <c r="I49" s="53"/>
      <c r="J49" s="64"/>
      <c r="K49" s="64"/>
      <c r="L49" s="64"/>
      <c r="M49" s="64"/>
      <c r="N49" s="64"/>
      <c r="O49" s="64"/>
      <c r="P49" s="64"/>
      <c r="Q49" s="53"/>
    </row>
    <row r="50" spans="1:17">
      <c r="A50" s="53"/>
      <c r="B50" s="64"/>
      <c r="C50" s="64"/>
      <c r="D50" s="64"/>
      <c r="E50" s="64"/>
      <c r="F50" s="64"/>
      <c r="G50" s="64"/>
      <c r="H50" s="64"/>
      <c r="I50" s="53"/>
      <c r="J50" s="64"/>
      <c r="K50" s="64"/>
      <c r="L50" s="64"/>
      <c r="M50" s="64"/>
      <c r="N50" s="64"/>
      <c r="O50" s="64"/>
      <c r="P50" s="64"/>
      <c r="Q50" s="53"/>
    </row>
    <row r="51" spans="1:17">
      <c r="A51" s="53"/>
      <c r="B51" s="64"/>
      <c r="C51" s="64"/>
      <c r="D51" s="64"/>
      <c r="E51" s="64"/>
      <c r="F51" s="64"/>
      <c r="G51" s="64"/>
      <c r="H51" s="64"/>
      <c r="I51" s="53"/>
      <c r="J51" s="64"/>
      <c r="K51" s="64"/>
      <c r="L51" s="64"/>
      <c r="M51" s="64"/>
      <c r="N51" s="64"/>
      <c r="O51" s="64"/>
      <c r="P51" s="64"/>
      <c r="Q51" s="53"/>
    </row>
    <row r="52" spans="1:17">
      <c r="A52" s="53"/>
      <c r="B52" s="64"/>
      <c r="C52" s="64"/>
      <c r="D52" s="64"/>
      <c r="E52" s="64"/>
      <c r="F52" s="64"/>
      <c r="G52" s="64"/>
      <c r="H52" s="64"/>
      <c r="I52" s="53"/>
      <c r="J52" s="64"/>
      <c r="K52" s="64"/>
      <c r="L52" s="64"/>
      <c r="M52" s="64"/>
      <c r="N52" s="64"/>
      <c r="O52" s="64"/>
      <c r="P52" s="64"/>
      <c r="Q52" s="53"/>
    </row>
    <row r="53" spans="1:17">
      <c r="A53" s="53"/>
      <c r="B53" s="64"/>
      <c r="C53" s="64"/>
      <c r="D53" s="64"/>
      <c r="E53" s="64"/>
      <c r="F53" s="64"/>
      <c r="G53" s="64"/>
      <c r="H53" s="64"/>
      <c r="I53" s="53"/>
      <c r="J53" s="64"/>
      <c r="K53" s="64"/>
      <c r="L53" s="64"/>
      <c r="M53" s="64"/>
      <c r="N53" s="64"/>
      <c r="O53" s="64"/>
      <c r="P53" s="64"/>
      <c r="Q53" s="53"/>
    </row>
    <row r="54" spans="1:17">
      <c r="A54" s="53"/>
      <c r="B54" s="64"/>
      <c r="C54" s="64"/>
      <c r="D54" s="64"/>
      <c r="E54" s="64"/>
      <c r="F54" s="64"/>
      <c r="G54" s="64"/>
      <c r="H54" s="64"/>
      <c r="I54" s="53"/>
      <c r="J54" s="64"/>
      <c r="K54" s="64"/>
      <c r="L54" s="64"/>
      <c r="M54" s="64"/>
      <c r="N54" s="64"/>
      <c r="O54" s="64"/>
      <c r="P54" s="64"/>
      <c r="Q54" s="53"/>
    </row>
    <row r="55" spans="1:17">
      <c r="A55" s="53"/>
      <c r="B55" s="64"/>
      <c r="C55" s="64"/>
      <c r="D55" s="64"/>
      <c r="E55" s="64"/>
      <c r="F55" s="64"/>
      <c r="G55" s="64"/>
      <c r="H55" s="64"/>
      <c r="I55" s="53"/>
      <c r="J55" s="64"/>
      <c r="K55" s="64"/>
      <c r="L55" s="64"/>
      <c r="M55" s="64"/>
      <c r="N55" s="64"/>
      <c r="O55" s="64"/>
      <c r="P55" s="64"/>
      <c r="Q55" s="53"/>
    </row>
    <row r="56" spans="1:17">
      <c r="A56" s="53"/>
      <c r="B56" s="64"/>
      <c r="C56" s="64"/>
      <c r="D56" s="64"/>
      <c r="E56" s="64"/>
      <c r="F56" s="64"/>
      <c r="G56" s="64"/>
      <c r="H56" s="64"/>
      <c r="I56" s="53"/>
      <c r="J56" s="64"/>
      <c r="K56" s="64"/>
      <c r="L56" s="64"/>
      <c r="M56" s="64"/>
      <c r="N56" s="64"/>
      <c r="O56" s="64"/>
      <c r="P56" s="64"/>
      <c r="Q56" s="53"/>
    </row>
    <row r="57" spans="1:17">
      <c r="A57" s="53"/>
      <c r="B57" s="64"/>
      <c r="C57" s="64"/>
      <c r="D57" s="64"/>
      <c r="E57" s="64"/>
      <c r="F57" s="64"/>
      <c r="G57" s="64"/>
      <c r="H57" s="64"/>
      <c r="I57" s="53"/>
      <c r="J57" s="64"/>
      <c r="K57" s="64"/>
      <c r="L57" s="64"/>
      <c r="M57" s="64"/>
      <c r="N57" s="64"/>
      <c r="O57" s="64"/>
      <c r="P57" s="64"/>
      <c r="Q57" s="53"/>
    </row>
    <row r="58" spans="1:17">
      <c r="A58" s="53"/>
      <c r="B58" s="64"/>
      <c r="C58" s="64"/>
      <c r="D58" s="64"/>
      <c r="E58" s="64"/>
      <c r="F58" s="64"/>
      <c r="G58" s="64"/>
      <c r="H58" s="64"/>
      <c r="I58" s="53"/>
      <c r="J58" s="64"/>
      <c r="K58" s="64"/>
      <c r="L58" s="64"/>
      <c r="M58" s="64"/>
      <c r="N58" s="64"/>
      <c r="O58" s="64"/>
      <c r="P58" s="64"/>
      <c r="Q58" s="53"/>
    </row>
    <row r="59" spans="1:17">
      <c r="A59" s="53"/>
      <c r="B59" s="64"/>
      <c r="C59" s="64"/>
      <c r="D59" s="64"/>
      <c r="E59" s="64"/>
      <c r="F59" s="64"/>
      <c r="G59" s="64"/>
      <c r="H59" s="64"/>
      <c r="I59" s="53"/>
      <c r="J59" s="64"/>
      <c r="K59" s="64"/>
      <c r="L59" s="64"/>
      <c r="M59" s="64"/>
      <c r="N59" s="64"/>
      <c r="O59" s="64"/>
      <c r="P59" s="64"/>
      <c r="Q59" s="53"/>
    </row>
    <row r="60" spans="1:17">
      <c r="A60" s="53"/>
      <c r="B60" s="64"/>
      <c r="C60" s="64"/>
      <c r="D60" s="64"/>
      <c r="E60" s="64"/>
      <c r="F60" s="44" t="s">
        <v>80</v>
      </c>
      <c r="G60" s="45">
        <f>SUM(C47:H47)</f>
        <v>60</v>
      </c>
      <c r="H60" s="44" t="s">
        <v>81</v>
      </c>
      <c r="I60" s="54"/>
      <c r="J60" s="64"/>
      <c r="K60" s="64"/>
      <c r="L60" s="64"/>
      <c r="M60" s="64"/>
      <c r="N60" s="44" t="s">
        <v>80</v>
      </c>
      <c r="O60" s="45">
        <f>SUM(K47:P47)</f>
        <v>60</v>
      </c>
      <c r="P60" s="44" t="s">
        <v>81</v>
      </c>
      <c r="Q60" s="54"/>
    </row>
    <row r="61" spans="1:17">
      <c r="A61" s="53"/>
      <c r="B61" s="53"/>
      <c r="C61" s="53"/>
      <c r="D61" s="53"/>
      <c r="E61" s="53"/>
      <c r="F61" s="53"/>
      <c r="G61" s="54"/>
      <c r="H61" s="207"/>
      <c r="I61" s="54"/>
      <c r="J61" s="53"/>
      <c r="K61" s="53"/>
      <c r="L61" s="53"/>
      <c r="M61" s="53"/>
      <c r="N61" s="53"/>
      <c r="O61" s="54"/>
      <c r="P61" s="207"/>
      <c r="Q61" s="54"/>
    </row>
    <row r="62" spans="1:17">
      <c r="A62" s="53"/>
      <c r="B62" s="59"/>
      <c r="C62" s="59"/>
      <c r="D62" s="59"/>
      <c r="E62" s="59"/>
      <c r="F62" s="59"/>
      <c r="G62" s="17"/>
      <c r="H62" s="207"/>
      <c r="I62" s="54"/>
      <c r="J62" s="53"/>
      <c r="K62" s="53"/>
      <c r="L62" s="53"/>
      <c r="M62" s="53"/>
      <c r="N62" s="53"/>
      <c r="O62" s="54"/>
      <c r="P62" s="207"/>
      <c r="Q62" s="54"/>
    </row>
    <row r="63" spans="1:17" ht="18.75">
      <c r="A63" s="53"/>
      <c r="B63" s="67" t="s">
        <v>207</v>
      </c>
      <c r="C63" s="12"/>
      <c r="D63" s="12"/>
      <c r="E63" s="12"/>
      <c r="F63" s="12"/>
      <c r="G63" s="12"/>
      <c r="H63" s="55"/>
      <c r="I63" s="54"/>
      <c r="J63" s="67" t="s">
        <v>208</v>
      </c>
      <c r="K63" s="12"/>
      <c r="L63" s="12"/>
      <c r="M63" s="12"/>
      <c r="N63" s="12"/>
      <c r="O63" s="12"/>
      <c r="P63" s="11"/>
      <c r="Q63" s="54"/>
    </row>
    <row r="64" spans="1:17">
      <c r="A64" s="53"/>
      <c r="B64" s="43" t="s">
        <v>57</v>
      </c>
      <c r="C64" s="42" t="s">
        <v>74</v>
      </c>
      <c r="D64" s="42" t="s">
        <v>75</v>
      </c>
      <c r="E64" s="42" t="s">
        <v>76</v>
      </c>
      <c r="F64" s="42" t="s">
        <v>77</v>
      </c>
      <c r="G64" s="42" t="s">
        <v>78</v>
      </c>
      <c r="H64" s="42" t="s">
        <v>79</v>
      </c>
      <c r="I64" s="53"/>
      <c r="J64" s="43" t="s">
        <v>57</v>
      </c>
      <c r="K64" s="42" t="s">
        <v>74</v>
      </c>
      <c r="L64" s="42" t="s">
        <v>75</v>
      </c>
      <c r="M64" s="42" t="s">
        <v>76</v>
      </c>
      <c r="N64" s="42" t="s">
        <v>77</v>
      </c>
      <c r="O64" s="42" t="s">
        <v>78</v>
      </c>
      <c r="P64" s="42" t="s">
        <v>79</v>
      </c>
      <c r="Q64" s="53"/>
    </row>
    <row r="65" spans="1:17">
      <c r="A65" s="53"/>
      <c r="B65" s="39" t="s">
        <v>73</v>
      </c>
      <c r="C65" s="39">
        <f>COUNTIF('REKOD PRESTASI MURID'!$K$12:$K$71,1)</f>
        <v>0</v>
      </c>
      <c r="D65" s="39">
        <f>COUNTIF('REKOD PRESTASI MURID'!$K$12:$K$71,2)</f>
        <v>0</v>
      </c>
      <c r="E65" s="39">
        <f>COUNTIF('REKOD PRESTASI MURID'!$K$12:$K$71,3)</f>
        <v>10</v>
      </c>
      <c r="F65" s="39">
        <f>COUNTIF('REKOD PRESTASI MURID'!$K$12:$K$71,4)</f>
        <v>9</v>
      </c>
      <c r="G65" s="39">
        <f>COUNTIF('REKOD PRESTASI MURID'!$K$12:$K$71,5)</f>
        <v>31</v>
      </c>
      <c r="H65" s="39">
        <f>COUNTIF('REKOD PRESTASI MURID'!$K$12:$K$71,6)</f>
        <v>10</v>
      </c>
      <c r="I65" s="53"/>
      <c r="J65" s="39" t="s">
        <v>73</v>
      </c>
      <c r="K65" s="39">
        <f>COUNTIF('REKOD PRESTASI MURID'!$L$12:$L$71,1)</f>
        <v>0</v>
      </c>
      <c r="L65" s="39">
        <f>COUNTIF('REKOD PRESTASI MURID'!$L$12:$L$71,2)</f>
        <v>0</v>
      </c>
      <c r="M65" s="39">
        <f>COUNTIF('REKOD PRESTASI MURID'!$L$12:$L$71,3)</f>
        <v>10</v>
      </c>
      <c r="N65" s="39">
        <f>COUNTIF('REKOD PRESTASI MURID'!$L$12:$L$71,4)</f>
        <v>29</v>
      </c>
      <c r="O65" s="39">
        <f>COUNTIF('REKOD PRESTASI MURID'!$L$12:$L$71,5)</f>
        <v>11</v>
      </c>
      <c r="P65" s="39">
        <f>COUNTIF('REKOD PRESTASI MURID'!$L$12:$L$71,6)</f>
        <v>10</v>
      </c>
      <c r="Q65" s="53"/>
    </row>
    <row r="66" spans="1:17">
      <c r="A66" s="53"/>
      <c r="B66" s="64"/>
      <c r="C66" s="64"/>
      <c r="D66" s="64"/>
      <c r="E66" s="64"/>
      <c r="F66" s="64"/>
      <c r="G66" s="64"/>
      <c r="H66" s="64"/>
      <c r="I66" s="53"/>
      <c r="J66" s="64"/>
      <c r="K66" s="64"/>
      <c r="L66" s="64"/>
      <c r="M66" s="64"/>
      <c r="N66" s="64"/>
      <c r="O66" s="64"/>
      <c r="P66" s="64"/>
      <c r="Q66" s="53"/>
    </row>
    <row r="67" spans="1:17">
      <c r="A67" s="53"/>
      <c r="B67" s="64"/>
      <c r="C67" s="64"/>
      <c r="D67" s="64"/>
      <c r="E67" s="64"/>
      <c r="F67" s="64"/>
      <c r="G67" s="64"/>
      <c r="H67" s="64"/>
      <c r="I67" s="53"/>
      <c r="J67" s="64"/>
      <c r="K67" s="64"/>
      <c r="L67" s="64"/>
      <c r="M67" s="64"/>
      <c r="N67" s="40"/>
      <c r="O67" s="40"/>
      <c r="P67" s="40"/>
      <c r="Q67" s="53"/>
    </row>
    <row r="68" spans="1:17">
      <c r="A68" s="53"/>
      <c r="B68" s="64"/>
      <c r="C68" s="64"/>
      <c r="D68" s="64"/>
      <c r="E68" s="64"/>
      <c r="F68" s="64"/>
      <c r="G68" s="64"/>
      <c r="H68" s="64"/>
      <c r="I68" s="53"/>
      <c r="J68" s="64"/>
      <c r="K68" s="64"/>
      <c r="L68" s="64"/>
      <c r="M68" s="64"/>
      <c r="N68" s="40"/>
      <c r="O68" s="40"/>
      <c r="P68" s="40"/>
      <c r="Q68" s="53"/>
    </row>
    <row r="69" spans="1:17">
      <c r="A69" s="53"/>
      <c r="B69" s="64"/>
      <c r="C69" s="64"/>
      <c r="D69" s="64"/>
      <c r="E69" s="64"/>
      <c r="F69" s="64"/>
      <c r="G69" s="64"/>
      <c r="H69" s="64"/>
      <c r="I69" s="53"/>
      <c r="J69" s="64"/>
      <c r="K69" s="64"/>
      <c r="L69" s="64"/>
      <c r="M69" s="64"/>
      <c r="N69" s="40"/>
      <c r="O69" s="40"/>
      <c r="P69" s="40"/>
      <c r="Q69" s="53"/>
    </row>
    <row r="70" spans="1:17">
      <c r="A70" s="53"/>
      <c r="B70" s="64"/>
      <c r="C70" s="64"/>
      <c r="D70" s="64"/>
      <c r="E70" s="64"/>
      <c r="F70" s="64"/>
      <c r="G70" s="64"/>
      <c r="H70" s="64"/>
      <c r="I70" s="53"/>
      <c r="J70" s="64"/>
      <c r="K70" s="64"/>
      <c r="L70" s="64"/>
      <c r="M70" s="64"/>
      <c r="N70" s="40"/>
      <c r="O70" s="40"/>
      <c r="P70" s="40"/>
      <c r="Q70" s="53"/>
    </row>
    <row r="71" spans="1:17">
      <c r="A71" s="53"/>
      <c r="B71" s="64"/>
      <c r="C71" s="64"/>
      <c r="D71" s="64"/>
      <c r="E71" s="64"/>
      <c r="F71" s="64"/>
      <c r="G71" s="64"/>
      <c r="H71" s="64"/>
      <c r="I71" s="53"/>
      <c r="J71" s="64"/>
      <c r="K71" s="64"/>
      <c r="L71" s="64"/>
      <c r="M71" s="64"/>
      <c r="N71" s="40"/>
      <c r="O71" s="40"/>
      <c r="P71" s="40"/>
      <c r="Q71" s="53"/>
    </row>
    <row r="72" spans="1:17">
      <c r="A72" s="53"/>
      <c r="B72" s="64"/>
      <c r="C72" s="64"/>
      <c r="D72" s="64"/>
      <c r="E72" s="64"/>
      <c r="F72" s="64"/>
      <c r="G72" s="64"/>
      <c r="H72" s="64"/>
      <c r="I72" s="53"/>
      <c r="J72" s="64"/>
      <c r="K72" s="64"/>
      <c r="L72" s="64"/>
      <c r="M72" s="64"/>
      <c r="N72" s="40"/>
      <c r="O72" s="40"/>
      <c r="P72" s="40"/>
      <c r="Q72" s="53"/>
    </row>
    <row r="73" spans="1:17">
      <c r="A73" s="53"/>
      <c r="B73" s="64"/>
      <c r="C73" s="64"/>
      <c r="D73" s="64"/>
      <c r="E73" s="64"/>
      <c r="F73" s="64"/>
      <c r="G73" s="64"/>
      <c r="H73" s="64"/>
      <c r="I73" s="53"/>
      <c r="J73" s="64"/>
      <c r="K73" s="64"/>
      <c r="L73" s="64"/>
      <c r="M73" s="64"/>
      <c r="N73" s="40"/>
      <c r="O73" s="40"/>
      <c r="P73" s="40"/>
      <c r="Q73" s="53"/>
    </row>
    <row r="74" spans="1:17">
      <c r="A74" s="53"/>
      <c r="B74" s="64"/>
      <c r="C74" s="64"/>
      <c r="D74" s="64"/>
      <c r="E74" s="64"/>
      <c r="F74" s="64"/>
      <c r="G74" s="64"/>
      <c r="H74" s="64"/>
      <c r="I74" s="53"/>
      <c r="J74" s="64"/>
      <c r="K74" s="64"/>
      <c r="L74" s="64"/>
      <c r="M74" s="64"/>
      <c r="N74" s="40"/>
      <c r="O74" s="40"/>
      <c r="P74" s="40"/>
      <c r="Q74" s="53"/>
    </row>
    <row r="75" spans="1:17">
      <c r="A75" s="53"/>
      <c r="B75" s="64"/>
      <c r="C75" s="64"/>
      <c r="D75" s="64"/>
      <c r="E75" s="64"/>
      <c r="F75" s="64"/>
      <c r="G75" s="64"/>
      <c r="H75" s="64"/>
      <c r="I75" s="53"/>
      <c r="J75" s="64"/>
      <c r="K75" s="64"/>
      <c r="L75" s="64"/>
      <c r="M75" s="64"/>
      <c r="N75" s="64"/>
      <c r="O75" s="64"/>
      <c r="P75" s="64"/>
      <c r="Q75" s="53"/>
    </row>
    <row r="76" spans="1:17">
      <c r="A76" s="53"/>
      <c r="B76" s="64"/>
      <c r="C76" s="64"/>
      <c r="D76" s="64"/>
      <c r="E76" s="64"/>
      <c r="F76" s="64"/>
      <c r="G76" s="64"/>
      <c r="H76" s="64"/>
      <c r="I76" s="53"/>
      <c r="J76" s="64"/>
      <c r="K76" s="64"/>
      <c r="L76" s="64"/>
      <c r="M76" s="64"/>
      <c r="N76" s="64"/>
      <c r="O76" s="64"/>
      <c r="P76" s="64"/>
      <c r="Q76" s="53"/>
    </row>
    <row r="77" spans="1:17">
      <c r="A77" s="53"/>
      <c r="B77" s="64"/>
      <c r="C77" s="64"/>
      <c r="D77" s="64"/>
      <c r="E77" s="64"/>
      <c r="F77" s="64"/>
      <c r="G77" s="64"/>
      <c r="H77" s="64"/>
      <c r="I77" s="53"/>
      <c r="J77" s="64"/>
      <c r="K77" s="64"/>
      <c r="L77" s="64"/>
      <c r="M77" s="64"/>
      <c r="N77" s="64"/>
      <c r="O77" s="64"/>
      <c r="P77" s="64"/>
      <c r="Q77" s="53"/>
    </row>
    <row r="78" spans="1:17">
      <c r="A78" s="53"/>
      <c r="B78" s="64"/>
      <c r="C78" s="64"/>
      <c r="D78" s="64"/>
      <c r="E78" s="64"/>
      <c r="F78" s="44" t="s">
        <v>80</v>
      </c>
      <c r="G78" s="45">
        <f>SUM(C65:H65)</f>
        <v>60</v>
      </c>
      <c r="H78" s="44" t="s">
        <v>81</v>
      </c>
      <c r="I78" s="54"/>
      <c r="J78" s="64"/>
      <c r="K78" s="64"/>
      <c r="L78" s="64"/>
      <c r="M78" s="64"/>
      <c r="N78" s="44" t="s">
        <v>80</v>
      </c>
      <c r="O78" s="45">
        <f>SUM(K65:P65)</f>
        <v>60</v>
      </c>
      <c r="P78" s="44" t="s">
        <v>81</v>
      </c>
      <c r="Q78" s="53"/>
    </row>
    <row r="79" spans="1:17">
      <c r="A79" s="59"/>
      <c r="B79" s="59"/>
      <c r="C79" s="59"/>
      <c r="D79" s="59"/>
      <c r="E79" s="166"/>
      <c r="F79" s="59"/>
      <c r="G79" s="17"/>
      <c r="H79" s="209"/>
      <c r="I79" s="17"/>
      <c r="J79" s="59"/>
      <c r="K79" s="59"/>
      <c r="L79" s="59"/>
      <c r="M79" s="59"/>
      <c r="N79" s="59"/>
      <c r="O79" s="17"/>
      <c r="P79" s="209"/>
      <c r="Q79" s="59"/>
    </row>
    <row r="80" spans="1:17">
      <c r="A80" s="59"/>
      <c r="B80" s="59"/>
      <c r="C80" s="59"/>
      <c r="D80" s="59"/>
      <c r="E80" s="59"/>
      <c r="F80" s="59"/>
      <c r="G80" s="17"/>
      <c r="H80" s="209"/>
      <c r="I80" s="17"/>
      <c r="J80" s="59"/>
      <c r="K80" s="59"/>
      <c r="L80" s="59"/>
      <c r="M80" s="59"/>
      <c r="N80" s="59"/>
      <c r="O80" s="17"/>
      <c r="P80" s="209"/>
      <c r="Q80" s="59"/>
    </row>
    <row r="81" spans="1:17" ht="18.75">
      <c r="A81" s="166"/>
      <c r="B81" s="167" t="s">
        <v>209</v>
      </c>
      <c r="C81" s="168"/>
      <c r="D81" s="168"/>
      <c r="E81" s="168"/>
      <c r="F81" s="168"/>
      <c r="G81" s="168"/>
      <c r="H81" s="169"/>
      <c r="I81" s="170"/>
      <c r="J81" s="167" t="s">
        <v>210</v>
      </c>
      <c r="K81" s="59"/>
      <c r="L81" s="59"/>
      <c r="M81" s="59"/>
      <c r="N81" s="59"/>
      <c r="O81" s="59"/>
      <c r="P81" s="59"/>
      <c r="Q81" s="59"/>
    </row>
    <row r="82" spans="1:17">
      <c r="A82" s="53"/>
      <c r="B82" s="43" t="s">
        <v>57</v>
      </c>
      <c r="C82" s="42" t="s">
        <v>74</v>
      </c>
      <c r="D82" s="42" t="s">
        <v>75</v>
      </c>
      <c r="E82" s="42" t="s">
        <v>76</v>
      </c>
      <c r="F82" s="42" t="s">
        <v>77</v>
      </c>
      <c r="G82" s="42" t="s">
        <v>78</v>
      </c>
      <c r="H82" s="42" t="s">
        <v>79</v>
      </c>
      <c r="I82" s="53"/>
      <c r="J82" s="43" t="s">
        <v>57</v>
      </c>
      <c r="K82" s="42" t="s">
        <v>74</v>
      </c>
      <c r="L82" s="42" t="s">
        <v>75</v>
      </c>
      <c r="M82" s="42" t="s">
        <v>76</v>
      </c>
      <c r="N82" s="42" t="s">
        <v>77</v>
      </c>
      <c r="O82" s="42" t="s">
        <v>78</v>
      </c>
      <c r="P82" s="42" t="s">
        <v>79</v>
      </c>
      <c r="Q82" s="53"/>
    </row>
    <row r="83" spans="1:17">
      <c r="A83" s="53"/>
      <c r="B83" s="39" t="s">
        <v>73</v>
      </c>
      <c r="C83" s="39">
        <f>COUNTIF('REKOD PRESTASI MURID'!$M$12:$M$71,1)</f>
        <v>0</v>
      </c>
      <c r="D83" s="39">
        <f>COUNTIF('REKOD PRESTASI MURID'!$M$12:$M$71,2)</f>
        <v>1</v>
      </c>
      <c r="E83" s="39">
        <f>COUNTIF('REKOD PRESTASI MURID'!$M$12:$M$71,3)</f>
        <v>10</v>
      </c>
      <c r="F83" s="39">
        <f>COUNTIF('REKOD PRESTASI MURID'!$M$12:$M$71,4)</f>
        <v>9</v>
      </c>
      <c r="G83" s="39">
        <f>COUNTIF('REKOD PRESTASI MURID'!$M$12:$M$71,5)</f>
        <v>30</v>
      </c>
      <c r="H83" s="39">
        <f>COUNTIF('REKOD PRESTASI MURID'!$M$12:$M$71,6)</f>
        <v>10</v>
      </c>
      <c r="I83" s="53"/>
      <c r="J83" s="39" t="s">
        <v>73</v>
      </c>
      <c r="K83" s="39">
        <f>COUNTIF('REKOD PRESTASI MURID'!$AA$12:$AA$71,1)</f>
        <v>0</v>
      </c>
      <c r="L83" s="39">
        <f>COUNTIF('REKOD PRESTASI MURID'!$AA$12:$AA$71,2)</f>
        <v>0</v>
      </c>
      <c r="M83" s="39">
        <f>COUNTIF('REKOD PRESTASI MURID'!$AA$12:$AA$71,3)</f>
        <v>10</v>
      </c>
      <c r="N83" s="39">
        <f>COUNTIF('REKOD PRESTASI MURID'!$AA$12:$AA$71,4)</f>
        <v>29</v>
      </c>
      <c r="O83" s="39">
        <f>COUNTIF('REKOD PRESTASI MURID'!$AA$12:$AA$71,5)</f>
        <v>10</v>
      </c>
      <c r="P83" s="39">
        <f>COUNTIF('REKOD PRESTASI MURID'!$AA$12:$AA$71,6)</f>
        <v>11</v>
      </c>
      <c r="Q83" s="53"/>
    </row>
    <row r="84" spans="1:17">
      <c r="A84" s="53"/>
      <c r="B84" s="64"/>
      <c r="C84" s="64"/>
      <c r="D84" s="64"/>
      <c r="E84" s="64"/>
      <c r="F84" s="64"/>
      <c r="G84" s="64"/>
      <c r="H84" s="64"/>
      <c r="I84" s="53"/>
      <c r="J84" s="64"/>
      <c r="K84" s="64"/>
      <c r="L84" s="64"/>
      <c r="M84" s="64"/>
      <c r="N84" s="64"/>
      <c r="O84" s="64"/>
      <c r="P84" s="64"/>
      <c r="Q84" s="53"/>
    </row>
    <row r="85" spans="1:17">
      <c r="A85" s="53"/>
      <c r="B85" s="64"/>
      <c r="C85" s="64"/>
      <c r="D85" s="64"/>
      <c r="E85" s="64"/>
      <c r="F85" s="64"/>
      <c r="G85" s="64"/>
      <c r="H85" s="64"/>
      <c r="I85" s="53"/>
      <c r="J85" s="64"/>
      <c r="K85" s="64"/>
      <c r="L85" s="64"/>
      <c r="M85" s="64"/>
      <c r="N85" s="64"/>
      <c r="O85" s="64"/>
      <c r="P85" s="64"/>
      <c r="Q85" s="53"/>
    </row>
    <row r="86" spans="1:17">
      <c r="A86" s="53"/>
      <c r="B86" s="64"/>
      <c r="C86" s="64"/>
      <c r="D86" s="64"/>
      <c r="E86" s="64"/>
      <c r="F86" s="64"/>
      <c r="G86" s="64"/>
      <c r="H86" s="64"/>
      <c r="I86" s="53"/>
      <c r="J86" s="64"/>
      <c r="K86" s="64"/>
      <c r="L86" s="64"/>
      <c r="M86" s="64"/>
      <c r="N86" s="64"/>
      <c r="O86" s="64"/>
      <c r="P86" s="64"/>
      <c r="Q86" s="53"/>
    </row>
    <row r="87" spans="1:17">
      <c r="A87" s="53"/>
      <c r="B87" s="64"/>
      <c r="C87" s="64"/>
      <c r="D87" s="64"/>
      <c r="E87" s="64"/>
      <c r="F87" s="64"/>
      <c r="G87" s="64"/>
      <c r="H87" s="64"/>
      <c r="I87" s="53"/>
      <c r="J87" s="64"/>
      <c r="K87" s="64"/>
      <c r="L87" s="64"/>
      <c r="M87" s="64"/>
      <c r="N87" s="64"/>
      <c r="O87" s="64"/>
      <c r="P87" s="64"/>
      <c r="Q87" s="53"/>
    </row>
    <row r="88" spans="1:17">
      <c r="A88" s="53"/>
      <c r="B88" s="64"/>
      <c r="C88" s="64"/>
      <c r="D88" s="64"/>
      <c r="E88" s="64"/>
      <c r="F88" s="64"/>
      <c r="G88" s="64"/>
      <c r="H88" s="64"/>
      <c r="I88" s="53"/>
      <c r="J88" s="64"/>
      <c r="K88" s="64"/>
      <c r="L88" s="64"/>
      <c r="M88" s="64"/>
      <c r="N88" s="64"/>
      <c r="O88" s="64"/>
      <c r="P88" s="64"/>
      <c r="Q88" s="53"/>
    </row>
    <row r="89" spans="1:17">
      <c r="A89" s="53"/>
      <c r="B89" s="64"/>
      <c r="C89" s="64"/>
      <c r="D89" s="64"/>
      <c r="E89" s="64"/>
      <c r="F89" s="64"/>
      <c r="G89" s="64"/>
      <c r="H89" s="64"/>
      <c r="I89" s="53"/>
      <c r="J89" s="64"/>
      <c r="K89" s="64"/>
      <c r="L89" s="64"/>
      <c r="M89" s="64"/>
      <c r="N89" s="64"/>
      <c r="O89" s="64"/>
      <c r="P89" s="64"/>
      <c r="Q89" s="53"/>
    </row>
    <row r="90" spans="1:17">
      <c r="A90" s="53"/>
      <c r="B90" s="64"/>
      <c r="C90" s="64"/>
      <c r="D90" s="64"/>
      <c r="E90" s="64"/>
      <c r="F90" s="64"/>
      <c r="G90" s="64"/>
      <c r="H90" s="64"/>
      <c r="I90" s="53"/>
      <c r="J90" s="64"/>
      <c r="K90" s="64"/>
      <c r="L90" s="64"/>
      <c r="M90" s="64"/>
      <c r="N90" s="64"/>
      <c r="O90" s="64"/>
      <c r="P90" s="64"/>
      <c r="Q90" s="53"/>
    </row>
    <row r="91" spans="1:17">
      <c r="A91" s="53"/>
      <c r="B91" s="64"/>
      <c r="C91" s="64"/>
      <c r="D91" s="64"/>
      <c r="E91" s="64"/>
      <c r="F91" s="64"/>
      <c r="G91" s="64"/>
      <c r="H91" s="64"/>
      <c r="I91" s="53"/>
      <c r="J91" s="64"/>
      <c r="K91" s="64"/>
      <c r="L91" s="64"/>
      <c r="M91" s="64"/>
      <c r="N91" s="64"/>
      <c r="O91" s="64"/>
      <c r="P91" s="64"/>
      <c r="Q91" s="53"/>
    </row>
    <row r="92" spans="1:17">
      <c r="A92" s="53"/>
      <c r="B92" s="64"/>
      <c r="C92" s="64"/>
      <c r="D92" s="64"/>
      <c r="E92" s="64"/>
      <c r="F92" s="64"/>
      <c r="G92" s="64"/>
      <c r="H92" s="64"/>
      <c r="I92" s="53"/>
      <c r="J92" s="64"/>
      <c r="K92" s="64"/>
      <c r="L92" s="64"/>
      <c r="M92" s="64"/>
      <c r="N92" s="64"/>
      <c r="O92" s="64"/>
      <c r="P92" s="64"/>
      <c r="Q92" s="53"/>
    </row>
    <row r="93" spans="1:17">
      <c r="A93" s="53"/>
      <c r="B93" s="64"/>
      <c r="C93" s="64"/>
      <c r="D93" s="64"/>
      <c r="E93" s="64"/>
      <c r="F93" s="64"/>
      <c r="G93" s="64"/>
      <c r="H93" s="64"/>
      <c r="I93" s="53"/>
      <c r="J93" s="64"/>
      <c r="K93" s="64"/>
      <c r="L93" s="64"/>
      <c r="M93" s="64"/>
      <c r="N93" s="64"/>
      <c r="O93" s="64"/>
      <c r="P93" s="64"/>
      <c r="Q93" s="53"/>
    </row>
    <row r="94" spans="1:17">
      <c r="A94" s="53"/>
      <c r="B94" s="64"/>
      <c r="C94" s="64"/>
      <c r="D94" s="64"/>
      <c r="E94" s="64"/>
      <c r="F94" s="64"/>
      <c r="G94" s="64"/>
      <c r="H94" s="64"/>
      <c r="I94" s="53"/>
      <c r="J94" s="64"/>
      <c r="K94" s="64"/>
      <c r="L94" s="64"/>
      <c r="M94" s="64"/>
      <c r="N94" s="64"/>
      <c r="O94" s="64"/>
      <c r="P94" s="64"/>
      <c r="Q94" s="53"/>
    </row>
    <row r="95" spans="1:17">
      <c r="A95" s="53"/>
      <c r="B95" s="64"/>
      <c r="C95" s="64"/>
      <c r="D95" s="64"/>
      <c r="E95" s="64"/>
      <c r="F95" s="64"/>
      <c r="G95" s="64"/>
      <c r="H95" s="64"/>
      <c r="I95" s="53"/>
      <c r="J95" s="64"/>
      <c r="K95" s="64"/>
      <c r="L95" s="64"/>
      <c r="M95" s="64"/>
      <c r="N95" s="64"/>
      <c r="O95" s="64"/>
      <c r="P95" s="64"/>
      <c r="Q95" s="53"/>
    </row>
    <row r="96" spans="1:17">
      <c r="A96" s="53"/>
      <c r="B96" s="64"/>
      <c r="C96" s="64"/>
      <c r="D96" s="64"/>
      <c r="E96" s="64"/>
      <c r="F96" s="44" t="s">
        <v>80</v>
      </c>
      <c r="G96" s="45">
        <f>SUM(C83:H83)</f>
        <v>60</v>
      </c>
      <c r="H96" s="44" t="s">
        <v>81</v>
      </c>
      <c r="I96" s="54"/>
      <c r="J96" s="64"/>
      <c r="K96" s="64"/>
      <c r="L96" s="64"/>
      <c r="M96" s="64"/>
      <c r="N96" s="44" t="s">
        <v>80</v>
      </c>
      <c r="O96" s="45">
        <f>SUM(K83:P83)</f>
        <v>60</v>
      </c>
      <c r="P96" s="44" t="s">
        <v>81</v>
      </c>
      <c r="Q96" s="53"/>
    </row>
    <row r="97" spans="1:17">
      <c r="A97" s="59"/>
      <c r="B97" s="59"/>
      <c r="C97" s="59"/>
      <c r="D97" s="59"/>
      <c r="E97" s="59"/>
      <c r="F97" s="59"/>
      <c r="G97" s="17"/>
      <c r="H97" s="209"/>
      <c r="I97" s="17"/>
      <c r="J97" s="59"/>
      <c r="K97" s="59"/>
      <c r="L97" s="59"/>
      <c r="M97" s="59"/>
      <c r="N97" s="59"/>
      <c r="O97" s="59"/>
      <c r="P97" s="209"/>
      <c r="Q97" s="59"/>
    </row>
    <row r="98" spans="1:17">
      <c r="A98" s="59"/>
      <c r="B98" s="59"/>
      <c r="C98" s="59"/>
      <c r="D98" s="59"/>
      <c r="E98" s="59"/>
      <c r="F98" s="59"/>
      <c r="G98" s="17"/>
      <c r="H98" s="209"/>
      <c r="I98" s="17"/>
      <c r="J98" s="59"/>
      <c r="K98" s="59"/>
      <c r="L98" s="59"/>
      <c r="M98" s="59"/>
      <c r="N98" s="59"/>
      <c r="O98" s="59"/>
      <c r="P98" s="209"/>
      <c r="Q98" s="59"/>
    </row>
    <row r="99" spans="1:17" ht="18.75">
      <c r="A99" s="59"/>
      <c r="B99" s="67"/>
      <c r="C99" s="12"/>
      <c r="D99" s="12"/>
      <c r="E99" s="12"/>
      <c r="F99" s="12"/>
      <c r="G99" s="12"/>
      <c r="H99" s="11"/>
      <c r="I99" s="17"/>
      <c r="J99" s="67"/>
      <c r="K99" s="12"/>
      <c r="L99" s="12"/>
      <c r="M99" s="12"/>
      <c r="N99" s="12"/>
      <c r="O99" s="12"/>
      <c r="P99" s="11"/>
      <c r="Q99" s="59"/>
    </row>
    <row r="100" spans="1:17" hidden="1">
      <c r="A100" s="53"/>
      <c r="B100" s="43" t="s">
        <v>57</v>
      </c>
      <c r="C100" s="42" t="s">
        <v>74</v>
      </c>
      <c r="D100" s="42" t="s">
        <v>75</v>
      </c>
      <c r="E100" s="42" t="s">
        <v>76</v>
      </c>
      <c r="F100" s="42" t="s">
        <v>77</v>
      </c>
      <c r="G100" s="42" t="s">
        <v>78</v>
      </c>
      <c r="H100" s="42" t="s">
        <v>79</v>
      </c>
      <c r="I100" s="53"/>
      <c r="J100" s="43" t="s">
        <v>57</v>
      </c>
      <c r="K100" s="42" t="s">
        <v>74</v>
      </c>
      <c r="L100" s="42" t="s">
        <v>75</v>
      </c>
      <c r="M100" s="42" t="s">
        <v>76</v>
      </c>
      <c r="N100" s="42" t="s">
        <v>77</v>
      </c>
      <c r="O100" s="42" t="s">
        <v>78</v>
      </c>
      <c r="P100" s="42" t="s">
        <v>79</v>
      </c>
      <c r="Q100" s="53"/>
    </row>
    <row r="101" spans="1:17" hidden="1">
      <c r="A101" s="53"/>
      <c r="B101" s="39" t="s">
        <v>73</v>
      </c>
      <c r="C101" s="39">
        <f>COUNTIF('REKOD PRESTASI MURID'!$P$12:$P$71,1)</f>
        <v>0</v>
      </c>
      <c r="D101" s="39">
        <f>COUNTIF('REKOD PRESTASI MURID'!$P$12:$P$71,2)</f>
        <v>0</v>
      </c>
      <c r="E101" s="39">
        <f>COUNTIF('REKOD PRESTASI MURID'!$P$12:$P$71,3)</f>
        <v>0</v>
      </c>
      <c r="F101" s="39">
        <f>COUNTIF('REKOD PRESTASI MURID'!$P$12:$P$71,4)</f>
        <v>0</v>
      </c>
      <c r="G101" s="39">
        <f>COUNTIF('REKOD PRESTASI MURID'!$P$12:$P$71,5)</f>
        <v>0</v>
      </c>
      <c r="H101" s="39">
        <f>COUNTIF('REKOD PRESTASI MURID'!$P$12:$P$71,6)</f>
        <v>0</v>
      </c>
      <c r="I101" s="53"/>
      <c r="J101" s="39" t="s">
        <v>73</v>
      </c>
      <c r="K101" s="39">
        <f>COUNTIF('REKOD PRESTASI MURID'!$Q$12:$Q$71,1)</f>
        <v>0</v>
      </c>
      <c r="L101" s="39">
        <f>COUNTIF('REKOD PRESTASI MURID'!$Q$12:$Q$71,2)</f>
        <v>0</v>
      </c>
      <c r="M101" s="39">
        <f>COUNTIF('REKOD PRESTASI MURID'!$Q$12:$Q$71,3)</f>
        <v>0</v>
      </c>
      <c r="N101" s="39">
        <f>COUNTIF('REKOD PRESTASI MURID'!$Q$12:$Q$71,4)</f>
        <v>0</v>
      </c>
      <c r="O101" s="39">
        <f>COUNTIF('REKOD PRESTASI MURID'!$Q$12:$Q$71,5)</f>
        <v>0</v>
      </c>
      <c r="P101" s="39">
        <f>COUNTIF('REKOD PRESTASI MURID'!$Q$12:$Q$71,6)</f>
        <v>0</v>
      </c>
      <c r="Q101" s="53"/>
    </row>
    <row r="102" spans="1:17" hidden="1">
      <c r="A102" s="53"/>
      <c r="B102" s="64"/>
      <c r="C102" s="64"/>
      <c r="D102" s="64"/>
      <c r="E102" s="64"/>
      <c r="F102" s="64"/>
      <c r="G102" s="64"/>
      <c r="H102" s="64"/>
      <c r="I102" s="53"/>
      <c r="J102" s="64"/>
      <c r="K102" s="64"/>
      <c r="L102" s="64"/>
      <c r="M102" s="64"/>
      <c r="N102" s="64"/>
      <c r="O102" s="64"/>
      <c r="P102" s="64"/>
      <c r="Q102" s="53"/>
    </row>
    <row r="103" spans="1:17" hidden="1">
      <c r="A103" s="53"/>
      <c r="B103" s="64"/>
      <c r="C103" s="64"/>
      <c r="D103" s="64"/>
      <c r="E103" s="64"/>
      <c r="F103" s="64"/>
      <c r="G103" s="64"/>
      <c r="H103" s="64"/>
      <c r="I103" s="53"/>
      <c r="J103" s="64"/>
      <c r="K103" s="64"/>
      <c r="L103" s="64"/>
      <c r="M103" s="64"/>
      <c r="N103" s="64"/>
      <c r="O103" s="64"/>
      <c r="P103" s="64"/>
      <c r="Q103" s="53"/>
    </row>
    <row r="104" spans="1:17" hidden="1">
      <c r="A104" s="53"/>
      <c r="B104" s="64"/>
      <c r="C104" s="64"/>
      <c r="D104" s="64"/>
      <c r="E104" s="64"/>
      <c r="F104" s="64"/>
      <c r="G104" s="64"/>
      <c r="H104" s="64"/>
      <c r="I104" s="53"/>
      <c r="J104" s="64"/>
      <c r="K104" s="64"/>
      <c r="L104" s="64"/>
      <c r="M104" s="64"/>
      <c r="N104" s="64"/>
      <c r="O104" s="64"/>
      <c r="P104" s="64"/>
      <c r="Q104" s="53"/>
    </row>
    <row r="105" spans="1:17" hidden="1">
      <c r="A105" s="53"/>
      <c r="B105" s="64"/>
      <c r="C105" s="64"/>
      <c r="D105" s="64"/>
      <c r="E105" s="64"/>
      <c r="F105" s="64"/>
      <c r="G105" s="64"/>
      <c r="H105" s="64"/>
      <c r="I105" s="53"/>
      <c r="J105" s="64"/>
      <c r="K105" s="64"/>
      <c r="L105" s="64"/>
      <c r="M105" s="64"/>
      <c r="N105" s="64"/>
      <c r="O105" s="64"/>
      <c r="P105" s="64"/>
      <c r="Q105" s="53"/>
    </row>
    <row r="106" spans="1:17" hidden="1">
      <c r="A106" s="53"/>
      <c r="B106" s="64"/>
      <c r="C106" s="64"/>
      <c r="D106" s="64"/>
      <c r="E106" s="64"/>
      <c r="F106" s="64"/>
      <c r="G106" s="64"/>
      <c r="H106" s="64"/>
      <c r="I106" s="53"/>
      <c r="J106" s="64"/>
      <c r="K106" s="64"/>
      <c r="L106" s="64"/>
      <c r="M106" s="64"/>
      <c r="N106" s="64"/>
      <c r="O106" s="64"/>
      <c r="P106" s="64"/>
      <c r="Q106" s="53"/>
    </row>
    <row r="107" spans="1:17" hidden="1">
      <c r="A107" s="53"/>
      <c r="B107" s="64"/>
      <c r="C107" s="64"/>
      <c r="D107" s="64"/>
      <c r="E107" s="64"/>
      <c r="F107" s="64"/>
      <c r="G107" s="64"/>
      <c r="H107" s="64"/>
      <c r="I107" s="53"/>
      <c r="J107" s="64"/>
      <c r="K107" s="64"/>
      <c r="L107" s="64"/>
      <c r="M107" s="64"/>
      <c r="N107" s="64"/>
      <c r="O107" s="64"/>
      <c r="P107" s="64"/>
      <c r="Q107" s="53"/>
    </row>
    <row r="108" spans="1:17" hidden="1">
      <c r="A108" s="53"/>
      <c r="B108" s="64"/>
      <c r="C108" s="64"/>
      <c r="D108" s="64"/>
      <c r="E108" s="64"/>
      <c r="F108" s="64"/>
      <c r="G108" s="64"/>
      <c r="H108" s="64"/>
      <c r="I108" s="53"/>
      <c r="J108" s="64"/>
      <c r="K108" s="64"/>
      <c r="L108" s="64"/>
      <c r="M108" s="64"/>
      <c r="N108" s="64"/>
      <c r="O108" s="64"/>
      <c r="P108" s="64"/>
      <c r="Q108" s="53"/>
    </row>
    <row r="109" spans="1:17" hidden="1">
      <c r="A109" s="53"/>
      <c r="B109" s="64"/>
      <c r="C109" s="64"/>
      <c r="D109" s="64"/>
      <c r="E109" s="64"/>
      <c r="F109" s="64"/>
      <c r="G109" s="64"/>
      <c r="H109" s="64"/>
      <c r="I109" s="53"/>
      <c r="J109" s="64"/>
      <c r="K109" s="64"/>
      <c r="L109" s="64"/>
      <c r="M109" s="64"/>
      <c r="N109" s="64"/>
      <c r="O109" s="64"/>
      <c r="P109" s="64"/>
      <c r="Q109" s="53"/>
    </row>
    <row r="110" spans="1:17" hidden="1">
      <c r="A110" s="53"/>
      <c r="B110" s="64"/>
      <c r="C110" s="64"/>
      <c r="D110" s="64"/>
      <c r="E110" s="64"/>
      <c r="F110" s="64"/>
      <c r="G110" s="64"/>
      <c r="H110" s="64"/>
      <c r="I110" s="53"/>
      <c r="J110" s="64"/>
      <c r="K110" s="64"/>
      <c r="L110" s="64"/>
      <c r="M110" s="64"/>
      <c r="N110" s="64"/>
      <c r="O110" s="64"/>
      <c r="P110" s="64"/>
      <c r="Q110" s="53"/>
    </row>
    <row r="111" spans="1:17" hidden="1">
      <c r="A111" s="53"/>
      <c r="B111" s="64"/>
      <c r="C111" s="64"/>
      <c r="D111" s="64"/>
      <c r="E111" s="64"/>
      <c r="F111" s="64"/>
      <c r="G111" s="64"/>
      <c r="H111" s="64"/>
      <c r="I111" s="53"/>
      <c r="J111" s="64"/>
      <c r="K111" s="64"/>
      <c r="L111" s="64"/>
      <c r="M111" s="64"/>
      <c r="N111" s="64"/>
      <c r="O111" s="64"/>
      <c r="P111" s="64"/>
      <c r="Q111" s="53"/>
    </row>
    <row r="112" spans="1:17" hidden="1">
      <c r="A112" s="53"/>
      <c r="B112" s="64"/>
      <c r="C112" s="64"/>
      <c r="D112" s="64"/>
      <c r="E112" s="64"/>
      <c r="F112" s="64"/>
      <c r="G112" s="64"/>
      <c r="H112" s="64"/>
      <c r="I112" s="53"/>
      <c r="J112" s="64"/>
      <c r="K112" s="64"/>
      <c r="L112" s="64"/>
      <c r="M112" s="64"/>
      <c r="N112" s="64"/>
      <c r="O112" s="64"/>
      <c r="P112" s="64"/>
      <c r="Q112" s="53"/>
    </row>
    <row r="113" spans="1:17" hidden="1">
      <c r="A113" s="53"/>
      <c r="B113" s="64"/>
      <c r="C113" s="64"/>
      <c r="D113" s="64"/>
      <c r="E113" s="64"/>
      <c r="F113" s="64"/>
      <c r="G113" s="64"/>
      <c r="H113" s="64"/>
      <c r="I113" s="53"/>
      <c r="J113" s="64"/>
      <c r="K113" s="64"/>
      <c r="L113" s="64"/>
      <c r="M113" s="64"/>
      <c r="N113" s="64"/>
      <c r="O113" s="64"/>
      <c r="P113" s="64"/>
      <c r="Q113" s="53"/>
    </row>
    <row r="114" spans="1:17" hidden="1">
      <c r="A114" s="53"/>
      <c r="B114" s="64"/>
      <c r="C114" s="64"/>
      <c r="D114" s="64"/>
      <c r="E114" s="64"/>
      <c r="F114" s="44" t="s">
        <v>80</v>
      </c>
      <c r="G114" s="45">
        <f>SUM(C101:H101)</f>
        <v>0</v>
      </c>
      <c r="H114" s="44" t="s">
        <v>81</v>
      </c>
      <c r="I114" s="53"/>
      <c r="J114" s="64"/>
      <c r="K114" s="64"/>
      <c r="L114" s="64"/>
      <c r="M114" s="64"/>
      <c r="N114" s="44" t="s">
        <v>80</v>
      </c>
      <c r="O114" s="45">
        <f>SUM(K101:P101)</f>
        <v>0</v>
      </c>
      <c r="P114" s="44" t="s">
        <v>81</v>
      </c>
      <c r="Q114" s="54"/>
    </row>
    <row r="115" spans="1:17" hidden="1">
      <c r="A115" s="59"/>
      <c r="B115" s="59"/>
      <c r="C115" s="59"/>
      <c r="D115" s="59"/>
      <c r="E115" s="59"/>
      <c r="F115" s="59"/>
      <c r="G115" s="59"/>
      <c r="H115" s="209"/>
      <c r="I115" s="59"/>
      <c r="J115" s="59"/>
      <c r="K115" s="59"/>
      <c r="L115" s="59"/>
      <c r="M115" s="59"/>
      <c r="N115" s="59"/>
      <c r="O115" s="17"/>
      <c r="P115" s="209"/>
      <c r="Q115" s="17"/>
    </row>
    <row r="116" spans="1:17" hidden="1">
      <c r="A116" s="59"/>
      <c r="B116" s="59"/>
      <c r="C116" s="59"/>
      <c r="D116" s="59"/>
      <c r="E116" s="59"/>
      <c r="F116" s="59"/>
      <c r="G116" s="59"/>
      <c r="H116" s="209"/>
      <c r="I116" s="59"/>
      <c r="J116" s="59"/>
      <c r="K116" s="59"/>
      <c r="L116" s="59"/>
      <c r="M116" s="59"/>
      <c r="N116" s="59"/>
      <c r="O116" s="17"/>
      <c r="P116" s="209"/>
      <c r="Q116" s="17"/>
    </row>
    <row r="117" spans="1:17" ht="18.75" hidden="1">
      <c r="A117" s="59"/>
      <c r="B117" s="67"/>
      <c r="C117" s="12"/>
      <c r="D117" s="12"/>
      <c r="E117" s="12"/>
      <c r="F117" s="12"/>
      <c r="G117" s="12"/>
      <c r="H117" s="11"/>
      <c r="I117" s="59"/>
      <c r="J117" s="67"/>
      <c r="K117" s="12"/>
      <c r="L117" s="12"/>
      <c r="M117" s="12"/>
      <c r="N117" s="12"/>
      <c r="O117" s="12"/>
      <c r="P117" s="11"/>
      <c r="Q117" s="17"/>
    </row>
    <row r="118" spans="1:17" hidden="1">
      <c r="A118" s="53"/>
      <c r="B118" s="43" t="s">
        <v>57</v>
      </c>
      <c r="C118" s="42" t="s">
        <v>74</v>
      </c>
      <c r="D118" s="42" t="s">
        <v>75</v>
      </c>
      <c r="E118" s="42" t="s">
        <v>76</v>
      </c>
      <c r="F118" s="42" t="s">
        <v>77</v>
      </c>
      <c r="G118" s="42" t="s">
        <v>78</v>
      </c>
      <c r="H118" s="42" t="s">
        <v>79</v>
      </c>
      <c r="I118" s="53"/>
      <c r="J118" s="43" t="s">
        <v>57</v>
      </c>
      <c r="K118" s="42" t="s">
        <v>74</v>
      </c>
      <c r="L118" s="42" t="s">
        <v>75</v>
      </c>
      <c r="M118" s="42" t="s">
        <v>76</v>
      </c>
      <c r="N118" s="42" t="s">
        <v>77</v>
      </c>
      <c r="O118" s="42" t="s">
        <v>78</v>
      </c>
      <c r="P118" s="42" t="s">
        <v>79</v>
      </c>
      <c r="Q118" s="53"/>
    </row>
    <row r="119" spans="1:17" hidden="1">
      <c r="A119" s="53"/>
      <c r="B119" s="39" t="s">
        <v>73</v>
      </c>
      <c r="C119" s="39">
        <f>COUNTIF('REKOD PRESTASI MURID'!$S$12:$S$71,1)</f>
        <v>0</v>
      </c>
      <c r="D119" s="39">
        <f>COUNTIF('REKOD PRESTASI MURID'!$S$12:$S$71,2)</f>
        <v>0</v>
      </c>
      <c r="E119" s="39">
        <f>COUNTIF('REKOD PRESTASI MURID'!$S$12:$S$71,3)</f>
        <v>0</v>
      </c>
      <c r="F119" s="39">
        <f>COUNTIF('REKOD PRESTASI MURID'!$S$12:$S$71,4)</f>
        <v>0</v>
      </c>
      <c r="G119" s="39">
        <f>COUNTIF('REKOD PRESTASI MURID'!$S$12:$S$71,5)</f>
        <v>0</v>
      </c>
      <c r="H119" s="39">
        <f>COUNTIF('REKOD PRESTASI MURID'!$S$12:$S$71,6)</f>
        <v>0</v>
      </c>
      <c r="I119" s="53"/>
      <c r="J119" s="39" t="s">
        <v>73</v>
      </c>
      <c r="K119" s="39">
        <f>COUNTIF('REKOD PRESTASI MURID'!$T$12:$T$71,1)</f>
        <v>0</v>
      </c>
      <c r="L119" s="39">
        <f>COUNTIF('REKOD PRESTASI MURID'!$T$12:$T$71,2)</f>
        <v>0</v>
      </c>
      <c r="M119" s="39">
        <f>COUNTIF('REKOD PRESTASI MURID'!$T$12:$T$71,3)</f>
        <v>0</v>
      </c>
      <c r="N119" s="39">
        <f>COUNTIF('REKOD PRESTASI MURID'!$T$12:$T$71,4)</f>
        <v>0</v>
      </c>
      <c r="O119" s="39">
        <f>COUNTIF('REKOD PRESTASI MURID'!$T$12:$T$71,5)</f>
        <v>0</v>
      </c>
      <c r="P119" s="39">
        <f>COUNTIF('REKOD PRESTASI MURID'!$T$12:$T$71,6)</f>
        <v>0</v>
      </c>
      <c r="Q119" s="53"/>
    </row>
    <row r="120" spans="1:17" hidden="1">
      <c r="A120" s="53"/>
      <c r="B120" s="64"/>
      <c r="C120" s="64"/>
      <c r="D120" s="64"/>
      <c r="E120" s="64"/>
      <c r="F120" s="64"/>
      <c r="G120" s="64"/>
      <c r="H120" s="64"/>
      <c r="I120" s="53"/>
      <c r="J120" s="64"/>
      <c r="K120" s="64"/>
      <c r="L120" s="64"/>
      <c r="M120" s="64"/>
      <c r="N120" s="64"/>
      <c r="O120" s="64"/>
      <c r="P120" s="64"/>
      <c r="Q120" s="53"/>
    </row>
    <row r="121" spans="1:17" hidden="1">
      <c r="A121" s="53"/>
      <c r="B121" s="40"/>
      <c r="C121" s="40"/>
      <c r="D121" s="40"/>
      <c r="E121" s="40"/>
      <c r="F121" s="40"/>
      <c r="G121" s="40"/>
      <c r="H121" s="40"/>
      <c r="I121" s="53"/>
      <c r="J121" s="64"/>
      <c r="K121" s="64"/>
      <c r="L121" s="64"/>
      <c r="M121" s="64"/>
      <c r="N121" s="64"/>
      <c r="O121" s="64"/>
      <c r="P121" s="64"/>
      <c r="Q121" s="53"/>
    </row>
    <row r="122" spans="1:17" hidden="1">
      <c r="A122" s="53"/>
      <c r="B122" s="64"/>
      <c r="C122" s="64"/>
      <c r="D122" s="64"/>
      <c r="E122" s="64"/>
      <c r="F122" s="64"/>
      <c r="G122" s="64"/>
      <c r="H122" s="64"/>
      <c r="I122" s="53"/>
      <c r="J122" s="64"/>
      <c r="K122" s="64"/>
      <c r="L122" s="64"/>
      <c r="M122" s="64"/>
      <c r="N122" s="64"/>
      <c r="O122" s="64"/>
      <c r="P122" s="64"/>
      <c r="Q122" s="53"/>
    </row>
    <row r="123" spans="1:17" hidden="1">
      <c r="A123" s="53"/>
      <c r="B123" s="64"/>
      <c r="C123" s="64"/>
      <c r="D123" s="64"/>
      <c r="E123" s="64"/>
      <c r="F123" s="64"/>
      <c r="G123" s="64"/>
      <c r="H123" s="64"/>
      <c r="I123" s="53"/>
      <c r="J123" s="64"/>
      <c r="K123" s="64"/>
      <c r="L123" s="64"/>
      <c r="M123" s="64"/>
      <c r="N123" s="64"/>
      <c r="O123" s="64"/>
      <c r="P123" s="64"/>
      <c r="Q123" s="53"/>
    </row>
    <row r="124" spans="1:17" hidden="1">
      <c r="A124" s="53"/>
      <c r="B124" s="64"/>
      <c r="C124" s="64"/>
      <c r="D124" s="64"/>
      <c r="E124" s="64"/>
      <c r="F124" s="64"/>
      <c r="G124" s="64"/>
      <c r="H124" s="64"/>
      <c r="I124" s="53"/>
      <c r="J124" s="64"/>
      <c r="K124" s="64"/>
      <c r="L124" s="64"/>
      <c r="M124" s="64"/>
      <c r="N124" s="64"/>
      <c r="O124" s="64"/>
      <c r="P124" s="64"/>
      <c r="Q124" s="53"/>
    </row>
    <row r="125" spans="1:17" hidden="1">
      <c r="A125" s="53"/>
      <c r="B125" s="64"/>
      <c r="C125" s="64"/>
      <c r="D125" s="64"/>
      <c r="E125" s="64"/>
      <c r="F125" s="64"/>
      <c r="G125" s="64"/>
      <c r="H125" s="64"/>
      <c r="I125" s="53"/>
      <c r="J125" s="64"/>
      <c r="K125" s="64"/>
      <c r="L125" s="64"/>
      <c r="M125" s="64"/>
      <c r="N125" s="64"/>
      <c r="O125" s="64"/>
      <c r="P125" s="64"/>
      <c r="Q125" s="53"/>
    </row>
    <row r="126" spans="1:17" hidden="1">
      <c r="A126" s="53"/>
      <c r="B126" s="64"/>
      <c r="C126" s="64"/>
      <c r="D126" s="64"/>
      <c r="E126" s="64"/>
      <c r="F126" s="64"/>
      <c r="G126" s="64"/>
      <c r="H126" s="64"/>
      <c r="I126" s="53"/>
      <c r="J126" s="64"/>
      <c r="K126" s="64"/>
      <c r="L126" s="64"/>
      <c r="M126" s="64"/>
      <c r="N126" s="64"/>
      <c r="O126" s="64"/>
      <c r="P126" s="64"/>
      <c r="Q126" s="53"/>
    </row>
    <row r="127" spans="1:17" hidden="1">
      <c r="A127" s="53"/>
      <c r="B127" s="64"/>
      <c r="C127" s="64"/>
      <c r="D127" s="64"/>
      <c r="E127" s="64"/>
      <c r="F127" s="64"/>
      <c r="G127" s="64"/>
      <c r="H127" s="64"/>
      <c r="I127" s="53"/>
      <c r="J127" s="64"/>
      <c r="K127" s="64"/>
      <c r="L127" s="64"/>
      <c r="M127" s="64"/>
      <c r="N127" s="64"/>
      <c r="O127" s="64"/>
      <c r="P127" s="64"/>
      <c r="Q127" s="53"/>
    </row>
    <row r="128" spans="1:17" hidden="1">
      <c r="A128" s="53"/>
      <c r="B128" s="64"/>
      <c r="C128" s="64"/>
      <c r="D128" s="64"/>
      <c r="E128" s="64"/>
      <c r="F128" s="64"/>
      <c r="G128" s="64"/>
      <c r="H128" s="64"/>
      <c r="I128" s="53"/>
      <c r="J128" s="64"/>
      <c r="K128" s="64"/>
      <c r="L128" s="64"/>
      <c r="M128" s="64"/>
      <c r="N128" s="64"/>
      <c r="O128" s="64"/>
      <c r="P128" s="64"/>
      <c r="Q128" s="53"/>
    </row>
    <row r="129" spans="1:17" hidden="1">
      <c r="A129" s="53"/>
      <c r="B129" s="64"/>
      <c r="C129" s="64"/>
      <c r="D129" s="64"/>
      <c r="E129" s="64"/>
      <c r="F129" s="64"/>
      <c r="G129" s="64"/>
      <c r="H129" s="64"/>
      <c r="I129" s="53"/>
      <c r="J129" s="64"/>
      <c r="K129" s="64"/>
      <c r="L129" s="64"/>
      <c r="M129" s="64"/>
      <c r="N129" s="64"/>
      <c r="O129" s="64"/>
      <c r="P129" s="64"/>
      <c r="Q129" s="53"/>
    </row>
    <row r="130" spans="1:17" hidden="1">
      <c r="A130" s="53"/>
      <c r="B130" s="64"/>
      <c r="C130" s="64"/>
      <c r="D130" s="64"/>
      <c r="E130" s="64"/>
      <c r="F130" s="64"/>
      <c r="G130" s="64"/>
      <c r="H130" s="64"/>
      <c r="I130" s="53"/>
      <c r="J130" s="64"/>
      <c r="K130" s="64"/>
      <c r="L130" s="64"/>
      <c r="M130" s="64"/>
      <c r="N130" s="64"/>
      <c r="O130" s="64"/>
      <c r="P130" s="64"/>
      <c r="Q130" s="53"/>
    </row>
    <row r="131" spans="1:17" hidden="1">
      <c r="A131" s="53"/>
      <c r="B131" s="64"/>
      <c r="C131" s="64"/>
      <c r="D131" s="64"/>
      <c r="E131" s="64"/>
      <c r="F131" s="64"/>
      <c r="G131" s="64"/>
      <c r="H131" s="64"/>
      <c r="I131" s="53"/>
      <c r="J131" s="64"/>
      <c r="K131" s="64"/>
      <c r="L131" s="64"/>
      <c r="M131" s="64"/>
      <c r="N131" s="64"/>
      <c r="O131" s="64"/>
      <c r="P131" s="64"/>
      <c r="Q131" s="53"/>
    </row>
    <row r="132" spans="1:17" hidden="1">
      <c r="A132" s="53"/>
      <c r="B132" s="64"/>
      <c r="C132" s="64"/>
      <c r="D132" s="64"/>
      <c r="E132" s="64"/>
      <c r="F132" s="44" t="s">
        <v>80</v>
      </c>
      <c r="G132" s="45">
        <f>SUM(C119:H119)</f>
        <v>0</v>
      </c>
      <c r="H132" s="44" t="s">
        <v>81</v>
      </c>
      <c r="I132" s="53"/>
      <c r="J132" s="64"/>
      <c r="K132" s="64"/>
      <c r="L132" s="64"/>
      <c r="M132" s="64"/>
      <c r="N132" s="44" t="s">
        <v>80</v>
      </c>
      <c r="O132" s="45">
        <f>SUM(K119:P119)</f>
        <v>0</v>
      </c>
      <c r="P132" s="44" t="s">
        <v>81</v>
      </c>
      <c r="Q132" s="53"/>
    </row>
    <row r="133" spans="1:17" hidden="1">
      <c r="A133" s="59"/>
      <c r="B133" s="59"/>
      <c r="C133" s="59"/>
      <c r="D133" s="59"/>
      <c r="E133" s="59"/>
      <c r="F133" s="59"/>
      <c r="G133" s="17"/>
      <c r="H133" s="209"/>
      <c r="I133" s="59"/>
      <c r="J133" s="59"/>
      <c r="K133" s="59"/>
      <c r="L133" s="59"/>
      <c r="M133" s="59"/>
      <c r="N133" s="59"/>
      <c r="O133" s="17"/>
      <c r="P133" s="209"/>
      <c r="Q133" s="59"/>
    </row>
    <row r="134" spans="1:17" hidden="1">
      <c r="A134" s="59"/>
      <c r="B134" s="59"/>
      <c r="C134" s="59"/>
      <c r="D134" s="59"/>
      <c r="E134" s="59"/>
      <c r="F134" s="59"/>
      <c r="G134" s="17"/>
      <c r="H134" s="209"/>
      <c r="I134" s="59"/>
      <c r="J134" s="59"/>
      <c r="K134" s="59"/>
      <c r="L134" s="59"/>
      <c r="M134" s="59"/>
      <c r="N134" s="59"/>
      <c r="O134" s="17"/>
      <c r="P134" s="209"/>
      <c r="Q134" s="59"/>
    </row>
    <row r="135" spans="1:17" ht="18.75" hidden="1">
      <c r="A135" s="59"/>
      <c r="B135" s="67"/>
      <c r="C135" s="12"/>
      <c r="D135" s="12"/>
      <c r="E135" s="12"/>
      <c r="F135" s="12"/>
      <c r="G135" s="12"/>
      <c r="H135" s="11"/>
      <c r="I135" s="59"/>
      <c r="J135" s="67"/>
      <c r="K135" s="12"/>
      <c r="L135" s="12"/>
      <c r="M135" s="12"/>
      <c r="N135" s="12"/>
      <c r="O135" s="12"/>
      <c r="P135" s="11"/>
      <c r="Q135" s="59"/>
    </row>
    <row r="136" spans="1:17" hidden="1">
      <c r="A136" s="53"/>
      <c r="B136" s="43" t="s">
        <v>57</v>
      </c>
      <c r="C136" s="42" t="s">
        <v>74</v>
      </c>
      <c r="D136" s="42" t="s">
        <v>75</v>
      </c>
      <c r="E136" s="42" t="s">
        <v>76</v>
      </c>
      <c r="F136" s="42" t="s">
        <v>77</v>
      </c>
      <c r="G136" s="42" t="s">
        <v>78</v>
      </c>
      <c r="H136" s="42" t="s">
        <v>79</v>
      </c>
      <c r="I136" s="53"/>
      <c r="J136" s="43" t="s">
        <v>57</v>
      </c>
      <c r="K136" s="42" t="s">
        <v>74</v>
      </c>
      <c r="L136" s="42" t="s">
        <v>75</v>
      </c>
      <c r="M136" s="42" t="s">
        <v>76</v>
      </c>
      <c r="N136" s="42" t="s">
        <v>77</v>
      </c>
      <c r="O136" s="42" t="s">
        <v>78</v>
      </c>
      <c r="P136" s="42" t="s">
        <v>79</v>
      </c>
      <c r="Q136" s="53"/>
    </row>
    <row r="137" spans="1:17" hidden="1">
      <c r="A137" s="53"/>
      <c r="B137" s="39" t="s">
        <v>73</v>
      </c>
      <c r="C137" s="39">
        <f>COUNTIF('REKOD PRESTASI MURID'!$U$12:$U$71,1)</f>
        <v>0</v>
      </c>
      <c r="D137" s="39">
        <f>COUNTIF('REKOD PRESTASI MURID'!$U$12:$U$71,2)</f>
        <v>0</v>
      </c>
      <c r="E137" s="39">
        <f>COUNTIF('REKOD PRESTASI MURID'!$U$12:$U$71,3)</f>
        <v>0</v>
      </c>
      <c r="F137" s="39">
        <f>COUNTIF('REKOD PRESTASI MURID'!$U$12:$U$71,4)</f>
        <v>0</v>
      </c>
      <c r="G137" s="39">
        <f>COUNTIF('REKOD PRESTASI MURID'!$U$12:$U$71,5)</f>
        <v>0</v>
      </c>
      <c r="H137" s="39">
        <f>COUNTIF('REKOD PRESTASI MURID'!$U$12:$U$71,6)</f>
        <v>0</v>
      </c>
      <c r="I137" s="53"/>
      <c r="J137" s="39" t="s">
        <v>73</v>
      </c>
      <c r="K137" s="39">
        <f>COUNTIF('REKOD PRESTASI MURID'!$W$12:$W$71,1)</f>
        <v>0</v>
      </c>
      <c r="L137" s="39">
        <f>COUNTIF('REKOD PRESTASI MURID'!$W$12:$W$71,2)</f>
        <v>0</v>
      </c>
      <c r="M137" s="39">
        <f>COUNTIF('REKOD PRESTASI MURID'!$W$12:$W$71,3)</f>
        <v>0</v>
      </c>
      <c r="N137" s="39">
        <f>COUNTIF('REKOD PRESTASI MURID'!$W$12:$W$71,4)</f>
        <v>0</v>
      </c>
      <c r="O137" s="39">
        <f>COUNTIF('REKOD PRESTASI MURID'!$W$12:$W$71,5)</f>
        <v>0</v>
      </c>
      <c r="P137" s="39">
        <f>COUNTIF('REKOD PRESTASI MURID'!$W$12:$W$71,6)</f>
        <v>0</v>
      </c>
      <c r="Q137" s="53"/>
    </row>
    <row r="138" spans="1:17" hidden="1">
      <c r="A138" s="53"/>
      <c r="B138" s="64"/>
      <c r="C138" s="64"/>
      <c r="D138" s="64"/>
      <c r="E138" s="64"/>
      <c r="F138" s="64"/>
      <c r="G138" s="64"/>
      <c r="H138" s="64"/>
      <c r="I138" s="53"/>
      <c r="J138" s="64"/>
      <c r="K138" s="64"/>
      <c r="L138" s="64"/>
      <c r="M138" s="64"/>
      <c r="N138" s="64"/>
      <c r="O138" s="64"/>
      <c r="P138" s="64"/>
      <c r="Q138" s="53"/>
    </row>
    <row r="139" spans="1:17" hidden="1">
      <c r="A139" s="53"/>
      <c r="B139" s="64"/>
      <c r="C139" s="64"/>
      <c r="D139" s="64"/>
      <c r="E139" s="64"/>
      <c r="F139" s="64"/>
      <c r="G139" s="64"/>
      <c r="H139" s="64"/>
      <c r="I139" s="53"/>
      <c r="J139" s="64"/>
      <c r="K139" s="64"/>
      <c r="L139" s="64"/>
      <c r="M139" s="64"/>
      <c r="N139" s="40"/>
      <c r="O139" s="40"/>
      <c r="P139" s="40"/>
      <c r="Q139" s="53"/>
    </row>
    <row r="140" spans="1:17" hidden="1">
      <c r="A140" s="53"/>
      <c r="B140" s="64"/>
      <c r="C140" s="64"/>
      <c r="D140" s="64"/>
      <c r="E140" s="64"/>
      <c r="F140" s="64"/>
      <c r="G140" s="64"/>
      <c r="H140" s="64"/>
      <c r="I140" s="53"/>
      <c r="J140" s="64"/>
      <c r="K140" s="64"/>
      <c r="L140" s="64"/>
      <c r="M140" s="64"/>
      <c r="N140" s="40"/>
      <c r="O140" s="40"/>
      <c r="P140" s="40"/>
      <c r="Q140" s="53"/>
    </row>
    <row r="141" spans="1:17" hidden="1">
      <c r="A141" s="53"/>
      <c r="B141" s="64"/>
      <c r="C141" s="64"/>
      <c r="D141" s="64"/>
      <c r="E141" s="64"/>
      <c r="F141" s="64"/>
      <c r="G141" s="64"/>
      <c r="H141" s="64"/>
      <c r="I141" s="53"/>
      <c r="J141" s="64"/>
      <c r="K141" s="64"/>
      <c r="L141" s="64"/>
      <c r="M141" s="64"/>
      <c r="N141" s="40"/>
      <c r="O141" s="40"/>
      <c r="P141" s="40"/>
      <c r="Q141" s="53"/>
    </row>
    <row r="142" spans="1:17" hidden="1">
      <c r="A142" s="53"/>
      <c r="B142" s="64"/>
      <c r="C142" s="64"/>
      <c r="D142" s="64"/>
      <c r="E142" s="64"/>
      <c r="F142" s="64"/>
      <c r="G142" s="64"/>
      <c r="H142" s="64"/>
      <c r="I142" s="53"/>
      <c r="J142" s="64"/>
      <c r="K142" s="64"/>
      <c r="L142" s="64"/>
      <c r="M142" s="64"/>
      <c r="N142" s="40"/>
      <c r="O142" s="40"/>
      <c r="P142" s="40"/>
      <c r="Q142" s="53"/>
    </row>
    <row r="143" spans="1:17" hidden="1">
      <c r="A143" s="53"/>
      <c r="B143" s="64"/>
      <c r="C143" s="64"/>
      <c r="D143" s="64"/>
      <c r="E143" s="64"/>
      <c r="F143" s="64"/>
      <c r="G143" s="64"/>
      <c r="H143" s="64"/>
      <c r="I143" s="53"/>
      <c r="J143" s="64"/>
      <c r="K143" s="64"/>
      <c r="L143" s="64"/>
      <c r="M143" s="64"/>
      <c r="N143" s="40"/>
      <c r="O143" s="40"/>
      <c r="P143" s="40"/>
      <c r="Q143" s="53"/>
    </row>
    <row r="144" spans="1:17" hidden="1">
      <c r="A144" s="53"/>
      <c r="B144" s="64"/>
      <c r="C144" s="64"/>
      <c r="D144" s="64"/>
      <c r="E144" s="64"/>
      <c r="F144" s="64"/>
      <c r="G144" s="64"/>
      <c r="H144" s="64"/>
      <c r="I144" s="53"/>
      <c r="J144" s="64"/>
      <c r="K144" s="64"/>
      <c r="L144" s="64"/>
      <c r="M144" s="64"/>
      <c r="N144" s="40"/>
      <c r="O144" s="40"/>
      <c r="P144" s="40"/>
      <c r="Q144" s="53"/>
    </row>
    <row r="145" spans="1:17" hidden="1">
      <c r="A145" s="53"/>
      <c r="B145" s="64"/>
      <c r="C145" s="64"/>
      <c r="D145" s="64"/>
      <c r="E145" s="64"/>
      <c r="F145" s="64"/>
      <c r="G145" s="64"/>
      <c r="H145" s="64"/>
      <c r="I145" s="53"/>
      <c r="J145" s="64"/>
      <c r="K145" s="64"/>
      <c r="L145" s="64"/>
      <c r="M145" s="64"/>
      <c r="N145" s="40"/>
      <c r="O145" s="40"/>
      <c r="P145" s="40"/>
      <c r="Q145" s="53"/>
    </row>
    <row r="146" spans="1:17" hidden="1">
      <c r="A146" s="53"/>
      <c r="B146" s="64"/>
      <c r="C146" s="64"/>
      <c r="D146" s="64"/>
      <c r="E146" s="64"/>
      <c r="F146" s="64"/>
      <c r="G146" s="64"/>
      <c r="H146" s="64"/>
      <c r="I146" s="53"/>
      <c r="J146" s="64"/>
      <c r="K146" s="64"/>
      <c r="L146" s="64"/>
      <c r="M146" s="64"/>
      <c r="N146" s="40"/>
      <c r="O146" s="40"/>
      <c r="P146" s="40"/>
      <c r="Q146" s="53"/>
    </row>
    <row r="147" spans="1:17" hidden="1">
      <c r="A147" s="53"/>
      <c r="B147" s="64"/>
      <c r="C147" s="64"/>
      <c r="D147" s="64"/>
      <c r="E147" s="64"/>
      <c r="F147" s="64"/>
      <c r="G147" s="64"/>
      <c r="H147" s="64"/>
      <c r="I147" s="53"/>
      <c r="J147" s="64"/>
      <c r="K147" s="64"/>
      <c r="L147" s="64"/>
      <c r="M147" s="64"/>
      <c r="N147" s="64"/>
      <c r="O147" s="64"/>
      <c r="P147" s="64"/>
      <c r="Q147" s="53"/>
    </row>
    <row r="148" spans="1:17" hidden="1">
      <c r="A148" s="53"/>
      <c r="B148" s="64"/>
      <c r="C148" s="64"/>
      <c r="D148" s="64"/>
      <c r="E148" s="64"/>
      <c r="F148" s="64"/>
      <c r="G148" s="64"/>
      <c r="H148" s="64"/>
      <c r="I148" s="53"/>
      <c r="J148" s="64"/>
      <c r="K148" s="64"/>
      <c r="L148" s="64"/>
      <c r="M148" s="64"/>
      <c r="N148" s="64"/>
      <c r="O148" s="64"/>
      <c r="P148" s="64"/>
      <c r="Q148" s="53"/>
    </row>
    <row r="149" spans="1:17" hidden="1">
      <c r="A149" s="53"/>
      <c r="B149" s="64"/>
      <c r="C149" s="64"/>
      <c r="D149" s="64"/>
      <c r="E149" s="64"/>
      <c r="F149" s="64"/>
      <c r="G149" s="64"/>
      <c r="H149" s="64"/>
      <c r="I149" s="53"/>
      <c r="J149" s="64"/>
      <c r="K149" s="64"/>
      <c r="L149" s="64"/>
      <c r="M149" s="64"/>
      <c r="N149" s="64"/>
      <c r="O149" s="64"/>
      <c r="P149" s="64"/>
      <c r="Q149" s="53"/>
    </row>
    <row r="150" spans="1:17" hidden="1">
      <c r="A150" s="53"/>
      <c r="B150" s="64"/>
      <c r="C150" s="64"/>
      <c r="D150" s="64"/>
      <c r="E150" s="64"/>
      <c r="F150" s="44" t="s">
        <v>80</v>
      </c>
      <c r="G150" s="45">
        <f>SUM(C137:H137)</f>
        <v>0</v>
      </c>
      <c r="H150" s="44" t="s">
        <v>81</v>
      </c>
      <c r="I150" s="54"/>
      <c r="J150" s="64"/>
      <c r="K150" s="64"/>
      <c r="L150" s="64"/>
      <c r="M150" s="64"/>
      <c r="N150" s="44" t="s">
        <v>80</v>
      </c>
      <c r="O150" s="45">
        <f>SUM(K137:P137)</f>
        <v>0</v>
      </c>
      <c r="P150" s="44" t="s">
        <v>81</v>
      </c>
      <c r="Q150" s="53"/>
    </row>
    <row r="151" spans="1:17" hidden="1">
      <c r="A151" s="53"/>
      <c r="B151" s="53"/>
      <c r="C151" s="53"/>
      <c r="D151" s="53"/>
      <c r="E151" s="53"/>
      <c r="F151" s="53"/>
      <c r="G151" s="54"/>
      <c r="H151" s="207"/>
      <c r="I151" s="54"/>
      <c r="J151" s="53"/>
      <c r="K151" s="53"/>
      <c r="L151" s="53"/>
      <c r="M151" s="53"/>
      <c r="N151" s="53"/>
      <c r="O151" s="54"/>
      <c r="P151" s="207"/>
      <c r="Q151" s="53"/>
    </row>
    <row r="152" spans="1:17" hidden="1">
      <c r="A152" s="53"/>
      <c r="B152" s="53"/>
      <c r="C152" s="53"/>
      <c r="D152" s="53"/>
      <c r="E152" s="53"/>
      <c r="F152" s="53"/>
      <c r="G152" s="54"/>
      <c r="H152" s="207"/>
      <c r="I152" s="54"/>
      <c r="J152" s="53"/>
      <c r="K152" s="53"/>
      <c r="L152" s="53"/>
      <c r="M152" s="53"/>
      <c r="N152" s="53"/>
      <c r="O152" s="54"/>
      <c r="P152" s="207"/>
      <c r="Q152" s="53"/>
    </row>
    <row r="153" spans="1:17" ht="18.75" hidden="1">
      <c r="A153" s="53"/>
      <c r="B153" s="67"/>
      <c r="C153" s="12"/>
      <c r="D153" s="12"/>
      <c r="E153" s="12"/>
      <c r="F153" s="12"/>
      <c r="G153" s="12"/>
      <c r="H153" s="11"/>
      <c r="I153" s="17"/>
      <c r="J153" s="67"/>
      <c r="K153" s="12"/>
      <c r="L153" s="12"/>
      <c r="M153" s="12"/>
      <c r="N153" s="12"/>
      <c r="O153" s="12"/>
      <c r="P153" s="11"/>
      <c r="Q153" s="59"/>
    </row>
    <row r="154" spans="1:17" hidden="1">
      <c r="A154" s="53"/>
      <c r="B154" s="43" t="s">
        <v>57</v>
      </c>
      <c r="C154" s="42" t="s">
        <v>74</v>
      </c>
      <c r="D154" s="42" t="s">
        <v>75</v>
      </c>
      <c r="E154" s="42" t="s">
        <v>76</v>
      </c>
      <c r="F154" s="42" t="s">
        <v>77</v>
      </c>
      <c r="G154" s="42" t="s">
        <v>78</v>
      </c>
      <c r="H154" s="42" t="s">
        <v>79</v>
      </c>
      <c r="I154" s="53"/>
      <c r="J154" s="43" t="s">
        <v>57</v>
      </c>
      <c r="K154" s="42" t="s">
        <v>74</v>
      </c>
      <c r="L154" s="42" t="s">
        <v>75</v>
      </c>
      <c r="M154" s="42" t="s">
        <v>76</v>
      </c>
      <c r="N154" s="42" t="s">
        <v>77</v>
      </c>
      <c r="O154" s="42" t="s">
        <v>78</v>
      </c>
      <c r="P154" s="42" t="s">
        <v>79</v>
      </c>
      <c r="Q154" s="53"/>
    </row>
    <row r="155" spans="1:17" hidden="1">
      <c r="A155" s="53"/>
      <c r="B155" s="39" t="s">
        <v>73</v>
      </c>
      <c r="C155" s="39">
        <f>COUNTIF('REKOD PRESTASI MURID'!$X$12:$X$71,1)</f>
        <v>0</v>
      </c>
      <c r="D155" s="39">
        <f>COUNTIF('REKOD PRESTASI MURID'!$X$12:$X$71,2)</f>
        <v>0</v>
      </c>
      <c r="E155" s="39">
        <f>COUNTIF('REKOD PRESTASI MURID'!$X$12:$X$71,3)</f>
        <v>0</v>
      </c>
      <c r="F155" s="39">
        <f>COUNTIF('REKOD PRESTASI MURID'!$X$12:$X$71,4)</f>
        <v>0</v>
      </c>
      <c r="G155" s="39">
        <f>COUNTIF('REKOD PRESTASI MURID'!$X$12:$X$71,5)</f>
        <v>0</v>
      </c>
      <c r="H155" s="39">
        <f>COUNTIF('REKOD PRESTASI MURID'!$X$12:$X$71,6)</f>
        <v>0</v>
      </c>
      <c r="I155" s="53"/>
      <c r="J155" s="39" t="s">
        <v>73</v>
      </c>
      <c r="K155" s="39">
        <f>COUNTIF('REKOD PRESTASI MURID'!$Y$12:$Y$71,1)</f>
        <v>0</v>
      </c>
      <c r="L155" s="39">
        <f>COUNTIF('REKOD PRESTASI MURID'!$Y$12:$Y$71,2)</f>
        <v>0</v>
      </c>
      <c r="M155" s="39">
        <f>COUNTIF('REKOD PRESTASI MURID'!$Y$12:$Y$71,3)</f>
        <v>0</v>
      </c>
      <c r="N155" s="41">
        <f>COUNTIF('REKOD PRESTASI MURID'!$Y$12:$Y$71,4)</f>
        <v>0</v>
      </c>
      <c r="O155" s="39">
        <f>COUNTIF('REKOD PRESTASI MURID'!$Y$12:$Y$71,5)</f>
        <v>0</v>
      </c>
      <c r="P155" s="39">
        <f>COUNTIF('REKOD PRESTASI MURID'!$Y$12:$Y$71,6)</f>
        <v>0</v>
      </c>
      <c r="Q155" s="53"/>
    </row>
    <row r="156" spans="1:17" hidden="1">
      <c r="A156" s="53"/>
      <c r="B156" s="53"/>
      <c r="C156" s="53"/>
      <c r="D156" s="53"/>
      <c r="E156" s="53"/>
      <c r="F156" s="53"/>
      <c r="G156" s="53"/>
      <c r="H156" s="53"/>
      <c r="I156" s="53"/>
      <c r="J156" s="53"/>
      <c r="K156" s="53"/>
      <c r="L156" s="53"/>
      <c r="M156" s="53"/>
      <c r="N156" s="53"/>
      <c r="O156" s="53"/>
      <c r="P156" s="53"/>
      <c r="Q156" s="53"/>
    </row>
    <row r="157" spans="1:17" hidden="1">
      <c r="A157" s="53"/>
      <c r="B157" s="53"/>
      <c r="C157" s="53"/>
      <c r="D157" s="53"/>
      <c r="E157" s="53"/>
      <c r="F157" s="53"/>
      <c r="G157" s="53"/>
      <c r="H157" s="53"/>
      <c r="I157" s="53"/>
      <c r="J157" s="53"/>
      <c r="K157" s="53"/>
      <c r="L157" s="53"/>
      <c r="M157" s="53"/>
      <c r="N157" s="53"/>
      <c r="O157" s="53"/>
      <c r="P157" s="53"/>
      <c r="Q157" s="53"/>
    </row>
    <row r="158" spans="1:17" hidden="1">
      <c r="A158" s="53"/>
      <c r="B158" s="53"/>
      <c r="C158" s="53"/>
      <c r="D158" s="53"/>
      <c r="E158" s="53"/>
      <c r="F158" s="53"/>
      <c r="G158" s="53"/>
      <c r="H158" s="53"/>
      <c r="I158" s="53"/>
      <c r="J158" s="53"/>
      <c r="K158" s="53"/>
      <c r="L158" s="53"/>
      <c r="M158" s="53"/>
      <c r="N158" s="53"/>
      <c r="O158" s="53"/>
      <c r="P158" s="53"/>
      <c r="Q158" s="53"/>
    </row>
    <row r="159" spans="1:17" hidden="1">
      <c r="A159" s="53"/>
      <c r="B159" s="53"/>
      <c r="C159" s="53"/>
      <c r="D159" s="53"/>
      <c r="E159" s="53"/>
      <c r="F159" s="53"/>
      <c r="G159" s="53"/>
      <c r="H159" s="53"/>
      <c r="I159" s="53"/>
      <c r="J159" s="53"/>
      <c r="K159" s="53"/>
      <c r="L159" s="53"/>
      <c r="M159" s="53"/>
      <c r="N159" s="53"/>
      <c r="O159" s="53"/>
      <c r="P159" s="53"/>
      <c r="Q159" s="53"/>
    </row>
    <row r="160" spans="1:17" hidden="1">
      <c r="A160" s="53"/>
      <c r="B160" s="53"/>
      <c r="C160" s="53"/>
      <c r="D160" s="53"/>
      <c r="E160" s="53"/>
      <c r="F160" s="53"/>
      <c r="G160" s="53"/>
      <c r="H160" s="53"/>
      <c r="I160" s="53"/>
      <c r="J160" s="53"/>
      <c r="K160" s="53"/>
      <c r="L160" s="53"/>
      <c r="M160" s="53"/>
      <c r="N160" s="53"/>
      <c r="O160" s="53"/>
      <c r="P160" s="53"/>
      <c r="Q160" s="53"/>
    </row>
    <row r="161" spans="1:17" hidden="1">
      <c r="A161" s="53"/>
      <c r="B161" s="53"/>
      <c r="C161" s="53"/>
      <c r="D161" s="53"/>
      <c r="E161" s="53"/>
      <c r="F161" s="53"/>
      <c r="G161" s="53"/>
      <c r="H161" s="53"/>
      <c r="I161" s="53"/>
      <c r="J161" s="53"/>
      <c r="K161" s="53"/>
      <c r="L161" s="53"/>
      <c r="M161" s="53"/>
      <c r="N161" s="53"/>
      <c r="O161" s="53"/>
      <c r="P161" s="53"/>
      <c r="Q161" s="53"/>
    </row>
    <row r="162" spans="1:17" hidden="1">
      <c r="A162" s="53"/>
      <c r="B162" s="53"/>
      <c r="C162" s="53"/>
      <c r="D162" s="53"/>
      <c r="E162" s="53"/>
      <c r="F162" s="53"/>
      <c r="G162" s="53"/>
      <c r="H162" s="53"/>
      <c r="I162" s="53"/>
      <c r="J162" s="53"/>
      <c r="K162" s="53"/>
      <c r="L162" s="53"/>
      <c r="M162" s="53"/>
      <c r="N162" s="53"/>
      <c r="O162" s="53"/>
      <c r="P162" s="53"/>
      <c r="Q162" s="53"/>
    </row>
    <row r="163" spans="1:17" hidden="1">
      <c r="A163" s="53"/>
      <c r="B163" s="53"/>
      <c r="C163" s="53"/>
      <c r="D163" s="53"/>
      <c r="E163" s="53"/>
      <c r="F163" s="53"/>
      <c r="G163" s="53"/>
      <c r="H163" s="53"/>
      <c r="I163" s="53"/>
      <c r="J163" s="53"/>
      <c r="K163" s="53"/>
      <c r="L163" s="53"/>
      <c r="M163" s="53"/>
      <c r="N163" s="53"/>
      <c r="O163" s="53"/>
      <c r="P163" s="53"/>
      <c r="Q163" s="53"/>
    </row>
    <row r="164" spans="1:17" hidden="1">
      <c r="A164" s="53"/>
      <c r="B164" s="53"/>
      <c r="C164" s="53"/>
      <c r="D164" s="53"/>
      <c r="E164" s="53"/>
      <c r="F164" s="53"/>
      <c r="G164" s="53"/>
      <c r="H164" s="53"/>
      <c r="I164" s="53"/>
      <c r="J164" s="53"/>
      <c r="K164" s="53"/>
      <c r="L164" s="53"/>
      <c r="M164" s="53"/>
      <c r="N164" s="53"/>
      <c r="O164" s="53"/>
      <c r="P164" s="53"/>
      <c r="Q164" s="53"/>
    </row>
    <row r="165" spans="1:17" hidden="1">
      <c r="A165" s="53"/>
      <c r="B165" s="53"/>
      <c r="C165" s="53"/>
      <c r="D165" s="53"/>
      <c r="E165" s="53"/>
      <c r="F165" s="53"/>
      <c r="G165" s="53"/>
      <c r="H165" s="53"/>
      <c r="I165" s="53"/>
      <c r="J165" s="53"/>
      <c r="K165" s="53"/>
      <c r="L165" s="53"/>
      <c r="M165" s="53"/>
      <c r="N165" s="53"/>
      <c r="O165" s="53"/>
      <c r="P165" s="53"/>
      <c r="Q165" s="53"/>
    </row>
    <row r="166" spans="1:17" hidden="1">
      <c r="A166" s="53"/>
      <c r="B166" s="53"/>
      <c r="C166" s="53"/>
      <c r="D166" s="53"/>
      <c r="E166" s="53"/>
      <c r="F166" s="53"/>
      <c r="G166" s="53"/>
      <c r="H166" s="53"/>
      <c r="I166" s="53"/>
      <c r="J166" s="53"/>
      <c r="K166" s="53"/>
      <c r="L166" s="53"/>
      <c r="M166" s="53"/>
      <c r="N166" s="53"/>
      <c r="O166" s="53"/>
      <c r="P166" s="53"/>
      <c r="Q166" s="53"/>
    </row>
    <row r="167" spans="1:17" hidden="1">
      <c r="A167" s="53"/>
      <c r="B167" s="53"/>
      <c r="C167" s="53"/>
      <c r="D167" s="53"/>
      <c r="E167" s="53"/>
      <c r="F167" s="53"/>
      <c r="G167" s="53"/>
      <c r="H167" s="53"/>
      <c r="I167" s="53"/>
      <c r="J167" s="53"/>
      <c r="K167" s="53"/>
      <c r="L167" s="53"/>
      <c r="M167" s="53"/>
      <c r="N167" s="53"/>
      <c r="O167" s="53"/>
      <c r="P167" s="53"/>
      <c r="Q167" s="53"/>
    </row>
    <row r="168" spans="1:17" hidden="1">
      <c r="A168" s="53"/>
      <c r="B168" s="53"/>
      <c r="C168" s="53"/>
      <c r="D168" s="53"/>
      <c r="E168" s="53"/>
      <c r="F168" s="44" t="s">
        <v>80</v>
      </c>
      <c r="G168" s="45">
        <f>SUM(C155:H155)</f>
        <v>0</v>
      </c>
      <c r="H168" s="44" t="s">
        <v>81</v>
      </c>
      <c r="I168" s="53"/>
      <c r="J168" s="53"/>
      <c r="K168" s="53"/>
      <c r="L168" s="53"/>
      <c r="M168" s="53"/>
      <c r="N168" s="44" t="s">
        <v>80</v>
      </c>
      <c r="O168" s="45">
        <f>SUM(K155:P155)</f>
        <v>0</v>
      </c>
      <c r="P168" s="44" t="s">
        <v>81</v>
      </c>
      <c r="Q168" s="53"/>
    </row>
    <row r="169" spans="1:17" hidden="1">
      <c r="A169" s="53"/>
      <c r="B169" s="53"/>
      <c r="C169" s="53"/>
      <c r="D169" s="53"/>
      <c r="E169" s="53"/>
      <c r="F169" s="53"/>
      <c r="G169" s="53"/>
      <c r="H169" s="53"/>
      <c r="I169" s="53"/>
      <c r="J169" s="53"/>
      <c r="K169" s="53"/>
      <c r="L169" s="53"/>
      <c r="M169" s="53"/>
      <c r="N169" s="53"/>
      <c r="O169" s="53"/>
      <c r="P169" s="53"/>
      <c r="Q169" s="53"/>
    </row>
    <row r="170" spans="1:17" hidden="1">
      <c r="A170" s="53"/>
      <c r="B170" s="53"/>
      <c r="C170" s="53"/>
      <c r="D170" s="53"/>
      <c r="E170" s="53"/>
      <c r="F170" s="53"/>
      <c r="G170" s="53"/>
      <c r="H170" s="53"/>
      <c r="I170" s="53"/>
      <c r="J170" s="53"/>
      <c r="K170" s="53"/>
      <c r="L170" s="53"/>
      <c r="M170" s="53"/>
      <c r="N170" s="53"/>
      <c r="O170" s="53"/>
      <c r="P170" s="53"/>
      <c r="Q170" s="53"/>
    </row>
    <row r="171" spans="1:17" hidden="1">
      <c r="A171" s="53"/>
      <c r="B171" s="53"/>
      <c r="C171" s="53"/>
      <c r="D171" s="53"/>
      <c r="E171" s="53"/>
      <c r="F171" s="53"/>
      <c r="G171" s="53"/>
      <c r="H171" s="53"/>
      <c r="I171" s="53"/>
      <c r="J171" s="53"/>
      <c r="K171" s="53"/>
      <c r="L171" s="53"/>
      <c r="M171" s="53"/>
      <c r="N171" s="53"/>
      <c r="O171" s="53"/>
      <c r="P171" s="53"/>
      <c r="Q171" s="53"/>
    </row>
  </sheetData>
  <mergeCells count="19">
    <mergeCell ref="H133:H134"/>
    <mergeCell ref="P133:P134"/>
    <mergeCell ref="H151:H152"/>
    <mergeCell ref="P151:P152"/>
    <mergeCell ref="H79:H80"/>
    <mergeCell ref="P79:P80"/>
    <mergeCell ref="H97:H98"/>
    <mergeCell ref="P97:P98"/>
    <mergeCell ref="H115:H116"/>
    <mergeCell ref="P115:P116"/>
    <mergeCell ref="H43:H44"/>
    <mergeCell ref="P43:P44"/>
    <mergeCell ref="H61:H62"/>
    <mergeCell ref="P61:P62"/>
    <mergeCell ref="A1:Q4"/>
    <mergeCell ref="H6:H7"/>
    <mergeCell ref="P6:P7"/>
    <mergeCell ref="H25:H26"/>
    <mergeCell ref="P25:P26"/>
  </mergeCells>
  <printOptions horizontalCentered="1"/>
  <pageMargins left="0.25" right="0.25" top="0.75" bottom="0.75" header="0.3" footer="0.3"/>
  <pageSetup paperSize="9" scale="66" orientation="landscape"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315"/>
  <sheetViews>
    <sheetView showGridLines="0" topLeftCell="A109" zoomScale="60" zoomScaleNormal="60" workbookViewId="0">
      <selection activeCell="B111" sqref="B111"/>
    </sheetView>
  </sheetViews>
  <sheetFormatPr defaultColWidth="0" defaultRowHeight="14.25"/>
  <cols>
    <col min="1" max="1" width="14.42578125" style="151" customWidth="1"/>
    <col min="2" max="2" width="113.85546875" style="129" customWidth="1"/>
    <col min="3" max="3" width="31" style="129" customWidth="1"/>
    <col min="4" max="4" width="15" style="129" hidden="1" customWidth="1"/>
    <col min="5" max="16384" width="9.140625" style="129" hidden="1"/>
  </cols>
  <sheetData>
    <row r="1" spans="1:3" ht="15">
      <c r="A1" s="127" t="s">
        <v>105</v>
      </c>
      <c r="B1" s="128"/>
    </row>
    <row r="2" spans="1:3">
      <c r="A2" s="130"/>
      <c r="B2" s="128"/>
    </row>
    <row r="3" spans="1:3">
      <c r="A3" s="130"/>
      <c r="B3" s="128"/>
    </row>
    <row r="4" spans="1:3" ht="20.100000000000001" customHeight="1">
      <c r="A4" s="210" t="s">
        <v>106</v>
      </c>
      <c r="B4" s="210"/>
    </row>
    <row r="5" spans="1:3" ht="25.5">
      <c r="A5" s="131" t="s">
        <v>57</v>
      </c>
      <c r="B5" s="132" t="s">
        <v>107</v>
      </c>
    </row>
    <row r="6" spans="1:3" ht="57">
      <c r="A6" s="133">
        <v>1</v>
      </c>
      <c r="B6" s="134" t="s">
        <v>137</v>
      </c>
      <c r="C6" s="135"/>
    </row>
    <row r="7" spans="1:3" ht="85.5">
      <c r="A7" s="133">
        <v>2</v>
      </c>
      <c r="B7" s="162" t="s">
        <v>136</v>
      </c>
      <c r="C7" s="136"/>
    </row>
    <row r="8" spans="1:3" ht="142.5">
      <c r="A8" s="133">
        <v>3</v>
      </c>
      <c r="B8" s="134" t="s">
        <v>138</v>
      </c>
    </row>
    <row r="9" spans="1:3" ht="142.5">
      <c r="A9" s="133">
        <v>4</v>
      </c>
      <c r="B9" s="134" t="s">
        <v>139</v>
      </c>
    </row>
    <row r="10" spans="1:3" ht="114">
      <c r="A10" s="133">
        <v>5</v>
      </c>
      <c r="B10" s="134" t="s">
        <v>140</v>
      </c>
      <c r="C10" s="137"/>
    </row>
    <row r="11" spans="1:3" ht="85.5">
      <c r="A11" s="133">
        <v>6</v>
      </c>
      <c r="B11" s="134" t="s">
        <v>141</v>
      </c>
      <c r="C11" s="137"/>
    </row>
    <row r="12" spans="1:3">
      <c r="A12" s="130"/>
      <c r="B12" s="138"/>
      <c r="C12" s="137"/>
    </row>
    <row r="13" spans="1:3" ht="15">
      <c r="A13" s="210" t="s">
        <v>108</v>
      </c>
      <c r="B13" s="210"/>
    </row>
    <row r="14" spans="1:3" ht="25.5">
      <c r="A14" s="131" t="s">
        <v>57</v>
      </c>
      <c r="B14" s="132" t="s">
        <v>107</v>
      </c>
    </row>
    <row r="15" spans="1:3" ht="57">
      <c r="A15" s="133">
        <v>1</v>
      </c>
      <c r="B15" s="134" t="s">
        <v>142</v>
      </c>
      <c r="C15" s="136"/>
    </row>
    <row r="16" spans="1:3" ht="71.25">
      <c r="A16" s="133">
        <v>2</v>
      </c>
      <c r="B16" s="134" t="s">
        <v>143</v>
      </c>
      <c r="C16" s="139"/>
    </row>
    <row r="17" spans="1:3" ht="71.25">
      <c r="A17" s="133">
        <v>3</v>
      </c>
      <c r="B17" s="134" t="s">
        <v>144</v>
      </c>
      <c r="C17" s="137"/>
    </row>
    <row r="18" spans="1:3" ht="71.25">
      <c r="A18" s="133">
        <v>4</v>
      </c>
      <c r="B18" s="134" t="s">
        <v>145</v>
      </c>
      <c r="C18" s="137"/>
    </row>
    <row r="19" spans="1:3" ht="114">
      <c r="A19" s="133">
        <v>5</v>
      </c>
      <c r="B19" s="134" t="s">
        <v>146</v>
      </c>
      <c r="C19" s="137"/>
    </row>
    <row r="20" spans="1:3" ht="71.25">
      <c r="A20" s="133">
        <v>6</v>
      </c>
      <c r="B20" s="134" t="s">
        <v>147</v>
      </c>
      <c r="C20" s="137"/>
    </row>
    <row r="21" spans="1:3" ht="33.75" customHeight="1">
      <c r="A21" s="130"/>
      <c r="B21" s="138"/>
      <c r="C21" s="137"/>
    </row>
    <row r="22" spans="1:3" ht="31.5" customHeight="1">
      <c r="A22" s="130"/>
      <c r="B22" s="128"/>
    </row>
    <row r="23" spans="1:3" ht="15">
      <c r="A23" s="210" t="s">
        <v>109</v>
      </c>
      <c r="B23" s="210"/>
    </row>
    <row r="24" spans="1:3" ht="20.100000000000001" customHeight="1">
      <c r="A24" s="212" t="s">
        <v>131</v>
      </c>
      <c r="B24" s="212"/>
    </row>
    <row r="25" spans="1:3" ht="26.25" customHeight="1">
      <c r="A25" s="140" t="s">
        <v>57</v>
      </c>
      <c r="B25" s="132" t="s">
        <v>107</v>
      </c>
    </row>
    <row r="26" spans="1:3" ht="42.75">
      <c r="A26" s="133">
        <v>1</v>
      </c>
      <c r="B26" s="141" t="s">
        <v>148</v>
      </c>
      <c r="C26" s="136"/>
    </row>
    <row r="27" spans="1:3" ht="71.25">
      <c r="A27" s="133">
        <v>2</v>
      </c>
      <c r="B27" s="141" t="s">
        <v>149</v>
      </c>
      <c r="C27" s="139"/>
    </row>
    <row r="28" spans="1:3" ht="57">
      <c r="A28" s="133">
        <v>3</v>
      </c>
      <c r="B28" s="141" t="s">
        <v>150</v>
      </c>
      <c r="C28" s="137"/>
    </row>
    <row r="29" spans="1:3" ht="71.25">
      <c r="A29" s="133">
        <v>4</v>
      </c>
      <c r="B29" s="141" t="s">
        <v>151</v>
      </c>
      <c r="C29" s="137"/>
    </row>
    <row r="30" spans="1:3" ht="85.5">
      <c r="A30" s="133">
        <v>5</v>
      </c>
      <c r="B30" s="141" t="s">
        <v>152</v>
      </c>
      <c r="C30" s="137"/>
    </row>
    <row r="31" spans="1:3" ht="71.25">
      <c r="A31" s="133">
        <v>6</v>
      </c>
      <c r="B31" s="141" t="s">
        <v>153</v>
      </c>
      <c r="C31" s="137"/>
    </row>
    <row r="32" spans="1:3" ht="34.5" customHeight="1">
      <c r="A32" s="142"/>
      <c r="B32" s="143"/>
      <c r="C32" s="137"/>
    </row>
    <row r="33" spans="1:3" ht="15">
      <c r="A33" s="212" t="s">
        <v>132</v>
      </c>
      <c r="B33" s="212"/>
      <c r="C33" s="137"/>
    </row>
    <row r="34" spans="1:3" ht="39" customHeight="1">
      <c r="A34" s="140" t="s">
        <v>57</v>
      </c>
      <c r="B34" s="132" t="s">
        <v>107</v>
      </c>
      <c r="C34" s="137"/>
    </row>
    <row r="35" spans="1:3" ht="57">
      <c r="A35" s="133">
        <v>1</v>
      </c>
      <c r="B35" s="134" t="s">
        <v>154</v>
      </c>
      <c r="C35" s="137"/>
    </row>
    <row r="36" spans="1:3" ht="71.25">
      <c r="A36" s="133">
        <v>2</v>
      </c>
      <c r="B36" s="134" t="s">
        <v>155</v>
      </c>
      <c r="C36" s="137"/>
    </row>
    <row r="37" spans="1:3" ht="99.75">
      <c r="A37" s="133">
        <v>3</v>
      </c>
      <c r="B37" s="134" t="s">
        <v>156</v>
      </c>
      <c r="C37" s="137"/>
    </row>
    <row r="38" spans="1:3" ht="128.25">
      <c r="A38" s="133">
        <v>4</v>
      </c>
      <c r="B38" s="134" t="s">
        <v>157</v>
      </c>
      <c r="C38" s="137"/>
    </row>
    <row r="39" spans="1:3" ht="99.75">
      <c r="A39" s="133">
        <v>5</v>
      </c>
      <c r="B39" s="134" t="s">
        <v>158</v>
      </c>
      <c r="C39" s="137"/>
    </row>
    <row r="40" spans="1:3" ht="71.25">
      <c r="A40" s="133">
        <v>6</v>
      </c>
      <c r="B40" s="134" t="s">
        <v>159</v>
      </c>
      <c r="C40" s="137"/>
    </row>
    <row r="41" spans="1:3" ht="27.75" customHeight="1">
      <c r="A41" s="130"/>
      <c r="B41" s="128"/>
    </row>
    <row r="42" spans="1:3">
      <c r="A42" s="130"/>
      <c r="B42" s="128"/>
    </row>
    <row r="43" spans="1:3" ht="15">
      <c r="A43" s="210" t="s">
        <v>109</v>
      </c>
      <c r="B43" s="210"/>
    </row>
    <row r="44" spans="1:3" ht="20.100000000000001" customHeight="1">
      <c r="A44" s="212" t="s">
        <v>133</v>
      </c>
      <c r="B44" s="212"/>
    </row>
    <row r="45" spans="1:3" ht="30.75" customHeight="1">
      <c r="A45" s="140" t="s">
        <v>57</v>
      </c>
      <c r="B45" s="132" t="s">
        <v>107</v>
      </c>
    </row>
    <row r="46" spans="1:3" ht="57">
      <c r="A46" s="133">
        <v>1</v>
      </c>
      <c r="B46" s="134" t="s">
        <v>160</v>
      </c>
      <c r="C46" s="136"/>
    </row>
    <row r="47" spans="1:3" ht="57">
      <c r="A47" s="133">
        <v>2</v>
      </c>
      <c r="B47" s="134" t="s">
        <v>161</v>
      </c>
      <c r="C47" s="136"/>
    </row>
    <row r="48" spans="1:3" ht="85.5">
      <c r="A48" s="133">
        <v>3</v>
      </c>
      <c r="B48" s="134" t="s">
        <v>162</v>
      </c>
      <c r="C48" s="139"/>
    </row>
    <row r="49" spans="1:3" ht="71.25">
      <c r="A49" s="133">
        <v>4</v>
      </c>
      <c r="B49" s="134" t="s">
        <v>163</v>
      </c>
      <c r="C49" s="137"/>
    </row>
    <row r="50" spans="1:3" ht="85.5">
      <c r="A50" s="133">
        <v>5</v>
      </c>
      <c r="B50" s="134" t="s">
        <v>164</v>
      </c>
      <c r="C50" s="137"/>
    </row>
    <row r="51" spans="1:3" ht="71.25">
      <c r="A51" s="133">
        <v>6</v>
      </c>
      <c r="B51" s="134" t="s">
        <v>165</v>
      </c>
      <c r="C51" s="137"/>
    </row>
    <row r="52" spans="1:3" ht="30.75" customHeight="1">
      <c r="A52" s="130"/>
      <c r="B52" s="143"/>
      <c r="C52" s="137"/>
    </row>
    <row r="53" spans="1:3" ht="30.75" customHeight="1">
      <c r="A53" s="212" t="s">
        <v>110</v>
      </c>
      <c r="B53" s="212"/>
      <c r="C53" s="137"/>
    </row>
    <row r="54" spans="1:3" ht="30.75" customHeight="1">
      <c r="A54" s="140" t="s">
        <v>57</v>
      </c>
      <c r="B54" s="132" t="s">
        <v>107</v>
      </c>
      <c r="C54" s="137"/>
    </row>
    <row r="55" spans="1:3" ht="85.5">
      <c r="A55" s="133">
        <v>1</v>
      </c>
      <c r="B55" s="134" t="s">
        <v>166</v>
      </c>
      <c r="C55" s="137"/>
    </row>
    <row r="56" spans="1:3" ht="142.5">
      <c r="A56" s="133">
        <v>2</v>
      </c>
      <c r="B56" s="134" t="s">
        <v>167</v>
      </c>
      <c r="C56" s="137"/>
    </row>
    <row r="57" spans="1:3" ht="114">
      <c r="A57" s="133">
        <v>3</v>
      </c>
      <c r="B57" s="134" t="s">
        <v>168</v>
      </c>
      <c r="C57" s="137"/>
    </row>
    <row r="58" spans="1:3" ht="128.25">
      <c r="A58" s="133">
        <v>4</v>
      </c>
      <c r="B58" s="134" t="s">
        <v>169</v>
      </c>
      <c r="C58" s="137"/>
    </row>
    <row r="59" spans="1:3" ht="156.75">
      <c r="A59" s="133">
        <v>5</v>
      </c>
      <c r="B59" s="134" t="s">
        <v>170</v>
      </c>
      <c r="C59" s="137"/>
    </row>
    <row r="60" spans="1:3" ht="99.75">
      <c r="A60" s="133">
        <v>6</v>
      </c>
      <c r="B60" s="134" t="s">
        <v>171</v>
      </c>
      <c r="C60" s="137"/>
    </row>
    <row r="61" spans="1:3" ht="36.75" customHeight="1">
      <c r="A61" s="142"/>
      <c r="B61" s="138"/>
      <c r="C61" s="137"/>
    </row>
    <row r="62" spans="1:3" ht="18" customHeight="1">
      <c r="A62" s="130"/>
      <c r="B62" s="128"/>
    </row>
    <row r="63" spans="1:3" ht="15">
      <c r="A63" s="210"/>
      <c r="B63" s="210"/>
    </row>
    <row r="64" spans="1:3" ht="20.100000000000001" customHeight="1">
      <c r="A64" s="212" t="s">
        <v>134</v>
      </c>
      <c r="B64" s="212"/>
    </row>
    <row r="65" spans="1:2" ht="25.5" customHeight="1">
      <c r="A65" s="140" t="s">
        <v>57</v>
      </c>
      <c r="B65" s="132" t="s">
        <v>107</v>
      </c>
    </row>
    <row r="66" spans="1:2" ht="71.25">
      <c r="A66" s="133">
        <v>1</v>
      </c>
      <c r="B66" s="134" t="s">
        <v>172</v>
      </c>
    </row>
    <row r="67" spans="1:2" ht="85.5">
      <c r="A67" s="133">
        <v>2</v>
      </c>
      <c r="B67" s="134" t="s">
        <v>173</v>
      </c>
    </row>
    <row r="68" spans="1:2" ht="114">
      <c r="A68" s="133">
        <v>3</v>
      </c>
      <c r="B68" s="134" t="s">
        <v>174</v>
      </c>
    </row>
    <row r="69" spans="1:2" ht="114">
      <c r="A69" s="133">
        <v>4</v>
      </c>
      <c r="B69" s="134" t="s">
        <v>175</v>
      </c>
    </row>
    <row r="70" spans="1:2" ht="71.25">
      <c r="A70" s="133">
        <v>5</v>
      </c>
      <c r="B70" s="134" t="s">
        <v>176</v>
      </c>
    </row>
    <row r="71" spans="1:2" ht="71.25">
      <c r="A71" s="133">
        <v>6</v>
      </c>
      <c r="B71" s="134" t="s">
        <v>177</v>
      </c>
    </row>
    <row r="72" spans="1:2" ht="36.75" customHeight="1">
      <c r="A72" s="130"/>
      <c r="B72" s="128"/>
    </row>
    <row r="73" spans="1:2" ht="42" customHeight="1">
      <c r="A73" s="130"/>
      <c r="B73" s="128"/>
    </row>
    <row r="74" spans="1:2" ht="29.25" customHeight="1">
      <c r="A74" s="210" t="s">
        <v>111</v>
      </c>
      <c r="B74" s="210"/>
    </row>
    <row r="75" spans="1:2" ht="25.5">
      <c r="A75" s="131" t="s">
        <v>57</v>
      </c>
      <c r="B75" s="132" t="s">
        <v>107</v>
      </c>
    </row>
    <row r="76" spans="1:2" ht="42.75">
      <c r="A76" s="133">
        <v>1</v>
      </c>
      <c r="B76" s="134" t="s">
        <v>178</v>
      </c>
    </row>
    <row r="77" spans="1:2" ht="71.25">
      <c r="A77" s="133">
        <v>2</v>
      </c>
      <c r="B77" s="134" t="s">
        <v>179</v>
      </c>
    </row>
    <row r="78" spans="1:2" ht="57">
      <c r="A78" s="133">
        <v>3</v>
      </c>
      <c r="B78" s="134" t="s">
        <v>180</v>
      </c>
    </row>
    <row r="79" spans="1:2" ht="71.25">
      <c r="A79" s="133">
        <v>4</v>
      </c>
      <c r="B79" s="134" t="s">
        <v>181</v>
      </c>
    </row>
    <row r="80" spans="1:2" ht="71.25">
      <c r="A80" s="133">
        <v>5</v>
      </c>
      <c r="B80" s="134" t="s">
        <v>182</v>
      </c>
    </row>
    <row r="81" spans="1:2" ht="71.25">
      <c r="A81" s="133">
        <v>6</v>
      </c>
      <c r="B81" s="134" t="s">
        <v>183</v>
      </c>
    </row>
    <row r="82" spans="1:2" ht="18" customHeight="1">
      <c r="A82" s="142"/>
      <c r="B82" s="138"/>
    </row>
    <row r="83" spans="1:2" ht="28.5" customHeight="1">
      <c r="A83" s="130"/>
      <c r="B83" s="128"/>
    </row>
    <row r="84" spans="1:2" ht="15">
      <c r="A84" s="210" t="s">
        <v>128</v>
      </c>
      <c r="B84" s="210"/>
    </row>
    <row r="85" spans="1:2" ht="52.5" customHeight="1">
      <c r="A85" s="131" t="s">
        <v>57</v>
      </c>
      <c r="B85" s="132" t="s">
        <v>107</v>
      </c>
    </row>
    <row r="86" spans="1:2" ht="42.75">
      <c r="A86" s="133">
        <v>1</v>
      </c>
      <c r="B86" s="134" t="s">
        <v>184</v>
      </c>
    </row>
    <row r="87" spans="1:2" ht="57">
      <c r="A87" s="133">
        <v>2</v>
      </c>
      <c r="B87" s="134" t="s">
        <v>185</v>
      </c>
    </row>
    <row r="88" spans="1:2" ht="57">
      <c r="A88" s="133">
        <v>3</v>
      </c>
      <c r="B88" s="134" t="s">
        <v>186</v>
      </c>
    </row>
    <row r="89" spans="1:2" ht="57">
      <c r="A89" s="133">
        <v>4</v>
      </c>
      <c r="B89" s="134" t="s">
        <v>187</v>
      </c>
    </row>
    <row r="90" spans="1:2" ht="71.25">
      <c r="A90" s="133">
        <v>5</v>
      </c>
      <c r="B90" s="134" t="s">
        <v>188</v>
      </c>
    </row>
    <row r="91" spans="1:2" ht="71.25">
      <c r="A91" s="133">
        <v>6</v>
      </c>
      <c r="B91" s="134" t="s">
        <v>189</v>
      </c>
    </row>
    <row r="92" spans="1:2" ht="31.5" customHeight="1">
      <c r="A92" s="130"/>
      <c r="B92" s="138"/>
    </row>
    <row r="93" spans="1:2" ht="33" customHeight="1">
      <c r="A93" s="130"/>
      <c r="B93" s="128"/>
    </row>
    <row r="94" spans="1:2" ht="15">
      <c r="A94" s="210" t="s">
        <v>112</v>
      </c>
      <c r="B94" s="210"/>
    </row>
    <row r="95" spans="1:2" ht="25.5">
      <c r="A95" s="131" t="s">
        <v>57</v>
      </c>
      <c r="B95" s="132" t="s">
        <v>107</v>
      </c>
    </row>
    <row r="96" spans="1:2" ht="71.25">
      <c r="A96" s="133">
        <v>1</v>
      </c>
      <c r="B96" s="134" t="s">
        <v>190</v>
      </c>
    </row>
    <row r="97" spans="1:2" ht="114">
      <c r="A97" s="133">
        <v>2</v>
      </c>
      <c r="B97" s="134" t="s">
        <v>191</v>
      </c>
    </row>
    <row r="98" spans="1:2" ht="71.25">
      <c r="A98" s="133">
        <v>3</v>
      </c>
      <c r="B98" s="134" t="s">
        <v>192</v>
      </c>
    </row>
    <row r="99" spans="1:2" ht="85.5">
      <c r="A99" s="133">
        <v>4</v>
      </c>
      <c r="B99" s="134" t="s">
        <v>193</v>
      </c>
    </row>
    <row r="100" spans="1:2" ht="99.75">
      <c r="A100" s="133">
        <v>5</v>
      </c>
      <c r="B100" s="134" t="s">
        <v>194</v>
      </c>
    </row>
    <row r="101" spans="1:2" ht="85.5">
      <c r="A101" s="133">
        <v>6</v>
      </c>
      <c r="B101" s="134" t="s">
        <v>195</v>
      </c>
    </row>
    <row r="102" spans="1:2">
      <c r="A102" s="130"/>
      <c r="B102" s="128"/>
    </row>
    <row r="103" spans="1:2">
      <c r="A103" s="130"/>
      <c r="B103" s="128"/>
    </row>
    <row r="104" spans="1:2">
      <c r="A104" s="130"/>
      <c r="B104" s="144"/>
    </row>
    <row r="105" spans="1:2" ht="15">
      <c r="A105" s="211" t="s">
        <v>130</v>
      </c>
      <c r="B105" s="211"/>
    </row>
    <row r="106" spans="1:2" ht="25.5">
      <c r="A106" s="145" t="s">
        <v>57</v>
      </c>
      <c r="B106" s="146" t="s">
        <v>107</v>
      </c>
    </row>
    <row r="107" spans="1:2" ht="57">
      <c r="A107" s="133">
        <v>1</v>
      </c>
      <c r="B107" s="161" t="s">
        <v>196</v>
      </c>
    </row>
    <row r="108" spans="1:2" ht="78">
      <c r="A108" s="133">
        <v>2</v>
      </c>
      <c r="B108" s="163" t="s">
        <v>197</v>
      </c>
    </row>
    <row r="109" spans="1:2" ht="90">
      <c r="A109" s="133">
        <v>3</v>
      </c>
      <c r="B109" s="164" t="s">
        <v>198</v>
      </c>
    </row>
    <row r="110" spans="1:2" ht="99.75">
      <c r="A110" s="133">
        <v>4</v>
      </c>
      <c r="B110" s="161" t="s">
        <v>199</v>
      </c>
    </row>
    <row r="111" spans="1:2" ht="114">
      <c r="A111" s="133">
        <v>5</v>
      </c>
      <c r="B111" s="165" t="s">
        <v>200</v>
      </c>
    </row>
    <row r="112" spans="1:2" ht="142.5">
      <c r="A112" s="133">
        <v>6</v>
      </c>
      <c r="B112" s="165" t="s">
        <v>201</v>
      </c>
    </row>
    <row r="113" spans="1:2">
      <c r="A113" s="130"/>
      <c r="B113" s="128"/>
    </row>
    <row r="114" spans="1:2">
      <c r="A114" s="130"/>
      <c r="B114" s="128"/>
    </row>
    <row r="115" spans="1:2">
      <c r="A115" s="130"/>
      <c r="B115" s="128"/>
    </row>
    <row r="116" spans="1:2">
      <c r="A116" s="130"/>
      <c r="B116" s="128"/>
    </row>
    <row r="117" spans="1:2">
      <c r="A117" s="130"/>
      <c r="B117" s="128"/>
    </row>
    <row r="118" spans="1:2">
      <c r="A118" s="130"/>
      <c r="B118" s="128"/>
    </row>
    <row r="119" spans="1:2">
      <c r="A119" s="130"/>
      <c r="B119" s="128"/>
    </row>
    <row r="120" spans="1:2">
      <c r="A120" s="130"/>
      <c r="B120" s="128"/>
    </row>
    <row r="121" spans="1:2">
      <c r="A121" s="130"/>
      <c r="B121" s="128"/>
    </row>
    <row r="122" spans="1:2">
      <c r="A122" s="130"/>
      <c r="B122" s="128"/>
    </row>
    <row r="123" spans="1:2">
      <c r="A123" s="130"/>
      <c r="B123" s="128"/>
    </row>
    <row r="124" spans="1:2">
      <c r="A124" s="130"/>
      <c r="B124" s="128"/>
    </row>
    <row r="125" spans="1:2">
      <c r="A125" s="130"/>
      <c r="B125" s="128"/>
    </row>
    <row r="126" spans="1:2">
      <c r="A126" s="130"/>
      <c r="B126" s="128"/>
    </row>
    <row r="127" spans="1:2">
      <c r="A127" s="130"/>
      <c r="B127" s="128"/>
    </row>
    <row r="128" spans="1:2">
      <c r="A128" s="130"/>
      <c r="B128" s="128"/>
    </row>
    <row r="129" spans="1:2">
      <c r="A129" s="130"/>
      <c r="B129" s="128"/>
    </row>
    <row r="130" spans="1:2">
      <c r="A130" s="130"/>
      <c r="B130" s="128"/>
    </row>
    <row r="131" spans="1:2">
      <c r="A131" s="130"/>
      <c r="B131" s="128"/>
    </row>
    <row r="132" spans="1:2">
      <c r="A132" s="130"/>
      <c r="B132" s="128"/>
    </row>
    <row r="133" spans="1:2">
      <c r="A133" s="130"/>
      <c r="B133" s="128"/>
    </row>
    <row r="134" spans="1:2">
      <c r="A134" s="130"/>
      <c r="B134" s="128"/>
    </row>
    <row r="135" spans="1:2">
      <c r="A135" s="130"/>
      <c r="B135" s="128"/>
    </row>
    <row r="136" spans="1:2">
      <c r="A136" s="130"/>
      <c r="B136" s="128"/>
    </row>
    <row r="137" spans="1:2">
      <c r="A137" s="130"/>
      <c r="B137" s="128"/>
    </row>
    <row r="138" spans="1:2">
      <c r="A138" s="130"/>
      <c r="B138" s="128"/>
    </row>
    <row r="139" spans="1:2">
      <c r="A139" s="130"/>
      <c r="B139" s="128"/>
    </row>
    <row r="140" spans="1:2">
      <c r="A140" s="130"/>
      <c r="B140" s="128"/>
    </row>
    <row r="141" spans="1:2">
      <c r="A141" s="130"/>
      <c r="B141" s="128"/>
    </row>
    <row r="142" spans="1:2">
      <c r="A142" s="130"/>
      <c r="B142" s="128"/>
    </row>
    <row r="143" spans="1:2">
      <c r="A143" s="130"/>
      <c r="B143" s="128"/>
    </row>
    <row r="144" spans="1:2">
      <c r="A144" s="130"/>
      <c r="B144" s="128"/>
    </row>
    <row r="145" spans="1:2">
      <c r="A145" s="130"/>
      <c r="B145" s="128"/>
    </row>
    <row r="146" spans="1:2">
      <c r="A146" s="130"/>
      <c r="B146" s="128"/>
    </row>
    <row r="147" spans="1:2">
      <c r="A147" s="130"/>
      <c r="B147" s="128"/>
    </row>
    <row r="148" spans="1:2">
      <c r="A148" s="130"/>
      <c r="B148" s="128"/>
    </row>
    <row r="149" spans="1:2">
      <c r="A149" s="130"/>
      <c r="B149" s="128"/>
    </row>
    <row r="150" spans="1:2">
      <c r="A150" s="130"/>
      <c r="B150" s="128"/>
    </row>
    <row r="151" spans="1:2">
      <c r="A151" s="130"/>
      <c r="B151" s="128"/>
    </row>
    <row r="152" spans="1:2">
      <c r="A152" s="130"/>
      <c r="B152" s="128"/>
    </row>
    <row r="153" spans="1:2">
      <c r="A153" s="130"/>
      <c r="B153" s="128"/>
    </row>
    <row r="154" spans="1:2">
      <c r="A154" s="130"/>
      <c r="B154" s="128"/>
    </row>
    <row r="155" spans="1:2">
      <c r="A155" s="130"/>
      <c r="B155" s="128"/>
    </row>
    <row r="156" spans="1:2">
      <c r="A156" s="130"/>
      <c r="B156" s="128"/>
    </row>
    <row r="157" spans="1:2">
      <c r="A157" s="130"/>
      <c r="B157" s="128"/>
    </row>
    <row r="158" spans="1:2">
      <c r="A158" s="130"/>
      <c r="B158" s="128"/>
    </row>
    <row r="159" spans="1:2">
      <c r="A159" s="130"/>
      <c r="B159" s="128"/>
    </row>
    <row r="160" spans="1:2">
      <c r="A160" s="130"/>
      <c r="B160" s="128"/>
    </row>
    <row r="161" spans="1:2">
      <c r="A161" s="130"/>
      <c r="B161" s="128"/>
    </row>
    <row r="162" spans="1:2">
      <c r="A162" s="130"/>
      <c r="B162" s="128"/>
    </row>
    <row r="163" spans="1:2">
      <c r="A163" s="130"/>
      <c r="B163" s="128"/>
    </row>
    <row r="164" spans="1:2">
      <c r="A164" s="130"/>
      <c r="B164" s="128"/>
    </row>
    <row r="165" spans="1:2">
      <c r="A165" s="130"/>
      <c r="B165" s="128"/>
    </row>
    <row r="166" spans="1:2">
      <c r="A166" s="130"/>
      <c r="B166" s="128"/>
    </row>
    <row r="167" spans="1:2">
      <c r="A167" s="130"/>
      <c r="B167" s="128"/>
    </row>
    <row r="168" spans="1:2">
      <c r="A168" s="130"/>
      <c r="B168" s="128"/>
    </row>
    <row r="169" spans="1:2">
      <c r="A169" s="130"/>
      <c r="B169" s="128"/>
    </row>
    <row r="170" spans="1:2">
      <c r="A170" s="130"/>
      <c r="B170" s="128"/>
    </row>
    <row r="171" spans="1:2">
      <c r="A171" s="130"/>
      <c r="B171" s="128"/>
    </row>
    <row r="172" spans="1:2">
      <c r="A172" s="130"/>
      <c r="B172" s="128"/>
    </row>
    <row r="173" spans="1:2">
      <c r="A173" s="130"/>
      <c r="B173" s="128"/>
    </row>
    <row r="174" spans="1:2">
      <c r="A174" s="130"/>
      <c r="B174" s="128"/>
    </row>
    <row r="175" spans="1:2">
      <c r="A175" s="130"/>
      <c r="B175" s="128"/>
    </row>
    <row r="176" spans="1:2">
      <c r="A176" s="130"/>
      <c r="B176" s="128"/>
    </row>
    <row r="177" spans="1:2">
      <c r="A177" s="130"/>
      <c r="B177" s="128"/>
    </row>
    <row r="178" spans="1:2">
      <c r="A178" s="130"/>
      <c r="B178" s="128"/>
    </row>
    <row r="179" spans="1:2">
      <c r="A179" s="130"/>
      <c r="B179" s="128"/>
    </row>
    <row r="180" spans="1:2">
      <c r="A180" s="130"/>
      <c r="B180" s="128"/>
    </row>
    <row r="181" spans="1:2">
      <c r="A181" s="130"/>
      <c r="B181" s="128"/>
    </row>
    <row r="182" spans="1:2">
      <c r="A182" s="130"/>
      <c r="B182" s="128"/>
    </row>
    <row r="183" spans="1:2">
      <c r="A183" s="130"/>
      <c r="B183" s="128"/>
    </row>
    <row r="184" spans="1:2">
      <c r="A184" s="130"/>
      <c r="B184" s="128"/>
    </row>
    <row r="185" spans="1:2">
      <c r="A185" s="130"/>
      <c r="B185" s="128"/>
    </row>
    <row r="186" spans="1:2">
      <c r="A186" s="130"/>
      <c r="B186" s="128"/>
    </row>
    <row r="187" spans="1:2">
      <c r="A187" s="130"/>
      <c r="B187" s="128"/>
    </row>
    <row r="188" spans="1:2">
      <c r="A188" s="130"/>
      <c r="B188" s="128"/>
    </row>
    <row r="189" spans="1:2">
      <c r="A189" s="130"/>
      <c r="B189" s="128"/>
    </row>
    <row r="190" spans="1:2">
      <c r="A190" s="130"/>
      <c r="B190" s="128"/>
    </row>
    <row r="191" spans="1:2">
      <c r="A191" s="130"/>
      <c r="B191" s="128"/>
    </row>
    <row r="192" spans="1:2">
      <c r="A192" s="130"/>
      <c r="B192" s="128"/>
    </row>
    <row r="193" spans="1:2">
      <c r="A193" s="130"/>
      <c r="B193" s="128"/>
    </row>
    <row r="194" spans="1:2">
      <c r="A194" s="130"/>
      <c r="B194" s="128"/>
    </row>
    <row r="195" spans="1:2">
      <c r="A195" s="130"/>
      <c r="B195" s="128"/>
    </row>
    <row r="196" spans="1:2">
      <c r="A196" s="130"/>
      <c r="B196" s="128"/>
    </row>
    <row r="197" spans="1:2">
      <c r="A197" s="130"/>
      <c r="B197" s="128"/>
    </row>
    <row r="198" spans="1:2">
      <c r="A198" s="130"/>
      <c r="B198" s="128"/>
    </row>
    <row r="199" spans="1:2">
      <c r="A199" s="130"/>
      <c r="B199" s="128"/>
    </row>
    <row r="200" spans="1:2">
      <c r="A200" s="130"/>
      <c r="B200" s="128"/>
    </row>
    <row r="201" spans="1:2">
      <c r="A201" s="130"/>
      <c r="B201" s="128"/>
    </row>
    <row r="202" spans="1:2">
      <c r="A202" s="130"/>
      <c r="B202" s="128"/>
    </row>
    <row r="203" spans="1:2">
      <c r="A203" s="130"/>
      <c r="B203" s="128"/>
    </row>
    <row r="204" spans="1:2">
      <c r="A204" s="130"/>
      <c r="B204" s="128"/>
    </row>
    <row r="205" spans="1:2">
      <c r="A205" s="130"/>
      <c r="B205" s="128"/>
    </row>
    <row r="206" spans="1:2">
      <c r="A206" s="130"/>
      <c r="B206" s="128"/>
    </row>
    <row r="207" spans="1:2">
      <c r="A207" s="130"/>
      <c r="B207" s="128"/>
    </row>
    <row r="208" spans="1:2">
      <c r="A208" s="130"/>
      <c r="B208" s="128"/>
    </row>
    <row r="209" spans="1:2">
      <c r="A209" s="130"/>
      <c r="B209" s="128"/>
    </row>
    <row r="210" spans="1:2">
      <c r="A210" s="130"/>
      <c r="B210" s="128"/>
    </row>
    <row r="211" spans="1:2">
      <c r="A211" s="130"/>
      <c r="B211" s="128"/>
    </row>
    <row r="212" spans="1:2">
      <c r="A212" s="130"/>
      <c r="B212" s="128"/>
    </row>
    <row r="213" spans="1:2">
      <c r="A213" s="130"/>
      <c r="B213" s="128"/>
    </row>
    <row r="214" spans="1:2">
      <c r="A214" s="130"/>
      <c r="B214" s="128"/>
    </row>
    <row r="215" spans="1:2">
      <c r="A215" s="130"/>
      <c r="B215" s="128"/>
    </row>
    <row r="216" spans="1:2">
      <c r="A216" s="130"/>
      <c r="B216" s="128"/>
    </row>
    <row r="217" spans="1:2">
      <c r="A217" s="130"/>
      <c r="B217" s="128"/>
    </row>
    <row r="218" spans="1:2">
      <c r="A218" s="130"/>
      <c r="B218" s="128"/>
    </row>
    <row r="219" spans="1:2">
      <c r="A219" s="130"/>
      <c r="B219" s="128"/>
    </row>
    <row r="220" spans="1:2">
      <c r="A220" s="130"/>
      <c r="B220" s="128"/>
    </row>
    <row r="221" spans="1:2">
      <c r="A221" s="130"/>
      <c r="B221" s="128"/>
    </row>
    <row r="222" spans="1:2">
      <c r="A222" s="130"/>
      <c r="B222" s="128"/>
    </row>
    <row r="223" spans="1:2">
      <c r="A223" s="130"/>
      <c r="B223" s="128"/>
    </row>
    <row r="224" spans="1:2">
      <c r="A224" s="130"/>
      <c r="B224" s="128"/>
    </row>
    <row r="225" spans="1:2">
      <c r="A225" s="130"/>
      <c r="B225" s="128"/>
    </row>
    <row r="226" spans="1:2">
      <c r="A226" s="130"/>
      <c r="B226" s="128"/>
    </row>
    <row r="227" spans="1:2">
      <c r="A227" s="130"/>
      <c r="B227" s="128"/>
    </row>
    <row r="228" spans="1:2">
      <c r="A228" s="130"/>
      <c r="B228" s="128"/>
    </row>
    <row r="229" spans="1:2">
      <c r="A229" s="130"/>
      <c r="B229" s="128"/>
    </row>
    <row r="230" spans="1:2">
      <c r="A230" s="130"/>
      <c r="B230" s="128"/>
    </row>
    <row r="231" spans="1:2">
      <c r="A231" s="130"/>
      <c r="B231" s="128"/>
    </row>
    <row r="232" spans="1:2">
      <c r="A232" s="130"/>
      <c r="B232" s="128"/>
    </row>
    <row r="233" spans="1:2">
      <c r="A233" s="130"/>
      <c r="B233" s="128"/>
    </row>
    <row r="234" spans="1:2">
      <c r="A234" s="130"/>
      <c r="B234" s="128"/>
    </row>
    <row r="235" spans="1:2">
      <c r="A235" s="130"/>
      <c r="B235" s="128"/>
    </row>
    <row r="236" spans="1:2">
      <c r="A236" s="130"/>
      <c r="B236" s="128"/>
    </row>
    <row r="237" spans="1:2">
      <c r="A237" s="130"/>
      <c r="B237" s="128"/>
    </row>
    <row r="238" spans="1:2">
      <c r="A238" s="130"/>
      <c r="B238" s="128"/>
    </row>
    <row r="239" spans="1:2">
      <c r="A239" s="130"/>
      <c r="B239" s="128"/>
    </row>
    <row r="240" spans="1:2">
      <c r="A240" s="130"/>
      <c r="B240" s="128"/>
    </row>
    <row r="241" spans="1:2">
      <c r="A241" s="130"/>
      <c r="B241" s="128"/>
    </row>
    <row r="242" spans="1:2">
      <c r="A242" s="130"/>
      <c r="B242" s="128"/>
    </row>
    <row r="243" spans="1:2">
      <c r="A243" s="130"/>
      <c r="B243" s="128"/>
    </row>
    <row r="244" spans="1:2">
      <c r="A244" s="130"/>
      <c r="B244" s="128"/>
    </row>
    <row r="245" spans="1:2">
      <c r="A245" s="130"/>
      <c r="B245" s="128"/>
    </row>
    <row r="246" spans="1:2">
      <c r="A246" s="130"/>
      <c r="B246" s="128"/>
    </row>
    <row r="247" spans="1:2">
      <c r="A247" s="130"/>
      <c r="B247" s="128"/>
    </row>
    <row r="248" spans="1:2">
      <c r="A248" s="130"/>
      <c r="B248" s="128"/>
    </row>
    <row r="249" spans="1:2">
      <c r="A249" s="130"/>
      <c r="B249" s="128"/>
    </row>
    <row r="250" spans="1:2">
      <c r="A250" s="130"/>
      <c r="B250" s="128"/>
    </row>
    <row r="251" spans="1:2">
      <c r="A251" s="130"/>
      <c r="B251" s="128"/>
    </row>
    <row r="252" spans="1:2">
      <c r="A252" s="147"/>
      <c r="B252" s="148"/>
    </row>
    <row r="253" spans="1:2">
      <c r="A253" s="149"/>
      <c r="B253" s="150"/>
    </row>
    <row r="254" spans="1:2">
      <c r="A254" s="149"/>
      <c r="B254" s="150"/>
    </row>
    <row r="255" spans="1:2">
      <c r="A255" s="149"/>
      <c r="B255" s="150"/>
    </row>
    <row r="256" spans="1:2">
      <c r="A256" s="149"/>
      <c r="B256" s="150"/>
    </row>
    <row r="257" spans="1:2">
      <c r="A257" s="149"/>
      <c r="B257" s="150"/>
    </row>
    <row r="258" spans="1:2">
      <c r="A258" s="149"/>
      <c r="B258" s="150"/>
    </row>
    <row r="259" spans="1:2">
      <c r="A259" s="149"/>
      <c r="B259" s="150"/>
    </row>
    <row r="260" spans="1:2">
      <c r="A260" s="149"/>
      <c r="B260" s="150"/>
    </row>
    <row r="261" spans="1:2">
      <c r="A261" s="149"/>
      <c r="B261" s="150"/>
    </row>
    <row r="262" spans="1:2">
      <c r="A262" s="149"/>
      <c r="B262" s="150"/>
    </row>
    <row r="263" spans="1:2">
      <c r="A263" s="149"/>
      <c r="B263" s="150"/>
    </row>
    <row r="264" spans="1:2">
      <c r="A264" s="149"/>
      <c r="B264" s="150"/>
    </row>
    <row r="265" spans="1:2">
      <c r="A265" s="149"/>
      <c r="B265" s="150"/>
    </row>
    <row r="266" spans="1:2">
      <c r="A266" s="149"/>
      <c r="B266" s="150"/>
    </row>
    <row r="267" spans="1:2">
      <c r="A267" s="149"/>
      <c r="B267" s="150"/>
    </row>
    <row r="268" spans="1:2">
      <c r="A268" s="149"/>
      <c r="B268" s="150"/>
    </row>
    <row r="269" spans="1:2">
      <c r="A269" s="149"/>
      <c r="B269" s="150"/>
    </row>
    <row r="270" spans="1:2">
      <c r="A270" s="149"/>
      <c r="B270" s="150"/>
    </row>
    <row r="271" spans="1:2">
      <c r="A271" s="149"/>
      <c r="B271" s="150"/>
    </row>
    <row r="272" spans="1:2">
      <c r="A272" s="149"/>
      <c r="B272" s="150"/>
    </row>
    <row r="273" spans="1:2">
      <c r="A273" s="149"/>
      <c r="B273" s="150"/>
    </row>
    <row r="274" spans="1:2">
      <c r="A274" s="149"/>
      <c r="B274" s="150"/>
    </row>
    <row r="275" spans="1:2">
      <c r="A275" s="149"/>
      <c r="B275" s="150"/>
    </row>
    <row r="276" spans="1:2">
      <c r="A276" s="149"/>
      <c r="B276" s="150"/>
    </row>
    <row r="277" spans="1:2">
      <c r="A277" s="149"/>
      <c r="B277" s="150"/>
    </row>
    <row r="278" spans="1:2">
      <c r="A278" s="149"/>
      <c r="B278" s="150"/>
    </row>
    <row r="279" spans="1:2">
      <c r="A279" s="149"/>
      <c r="B279" s="150"/>
    </row>
    <row r="280" spans="1:2">
      <c r="A280" s="149"/>
      <c r="B280" s="150"/>
    </row>
    <row r="281" spans="1:2">
      <c r="A281" s="149"/>
      <c r="B281" s="150"/>
    </row>
    <row r="282" spans="1:2">
      <c r="A282" s="149"/>
      <c r="B282" s="150"/>
    </row>
    <row r="283" spans="1:2">
      <c r="A283" s="149"/>
      <c r="B283" s="150"/>
    </row>
    <row r="284" spans="1:2">
      <c r="A284" s="149"/>
      <c r="B284" s="150"/>
    </row>
    <row r="285" spans="1:2">
      <c r="A285" s="149"/>
      <c r="B285" s="150"/>
    </row>
    <row r="286" spans="1:2">
      <c r="A286" s="149"/>
      <c r="B286" s="150"/>
    </row>
    <row r="287" spans="1:2">
      <c r="A287" s="149"/>
      <c r="B287" s="150"/>
    </row>
    <row r="288" spans="1:2">
      <c r="A288" s="149"/>
      <c r="B288" s="150"/>
    </row>
    <row r="289" spans="1:2">
      <c r="A289" s="149"/>
      <c r="B289" s="150"/>
    </row>
    <row r="290" spans="1:2">
      <c r="A290" s="149"/>
      <c r="B290" s="150"/>
    </row>
    <row r="291" spans="1:2">
      <c r="A291" s="149"/>
      <c r="B291" s="150"/>
    </row>
    <row r="292" spans="1:2">
      <c r="A292" s="149"/>
      <c r="B292" s="150"/>
    </row>
    <row r="293" spans="1:2">
      <c r="A293" s="149"/>
      <c r="B293" s="150"/>
    </row>
    <row r="294" spans="1:2">
      <c r="A294" s="149"/>
      <c r="B294" s="150"/>
    </row>
    <row r="295" spans="1:2">
      <c r="A295" s="149"/>
      <c r="B295" s="150"/>
    </row>
    <row r="296" spans="1:2">
      <c r="A296" s="149"/>
      <c r="B296" s="150"/>
    </row>
    <row r="297" spans="1:2">
      <c r="A297" s="149"/>
      <c r="B297" s="150"/>
    </row>
    <row r="298" spans="1:2">
      <c r="A298" s="149"/>
      <c r="B298" s="150"/>
    </row>
    <row r="299" spans="1:2">
      <c r="A299" s="149"/>
      <c r="B299" s="150"/>
    </row>
    <row r="300" spans="1:2">
      <c r="A300" s="149"/>
      <c r="B300" s="150"/>
    </row>
    <row r="301" spans="1:2">
      <c r="A301" s="149"/>
      <c r="B301" s="150"/>
    </row>
    <row r="302" spans="1:2">
      <c r="A302" s="149"/>
      <c r="B302" s="150"/>
    </row>
    <row r="303" spans="1:2">
      <c r="A303" s="149"/>
      <c r="B303" s="150"/>
    </row>
    <row r="304" spans="1:2">
      <c r="A304" s="149"/>
      <c r="B304" s="150"/>
    </row>
    <row r="305" spans="1:2">
      <c r="A305" s="149"/>
      <c r="B305" s="150"/>
    </row>
    <row r="306" spans="1:2">
      <c r="A306" s="149"/>
      <c r="B306" s="150"/>
    </row>
    <row r="307" spans="1:2">
      <c r="A307" s="149"/>
      <c r="B307" s="150"/>
    </row>
    <row r="308" spans="1:2">
      <c r="A308" s="149"/>
      <c r="B308" s="150"/>
    </row>
    <row r="309" spans="1:2">
      <c r="A309" s="149"/>
      <c r="B309" s="150"/>
    </row>
    <row r="310" spans="1:2">
      <c r="A310" s="149"/>
      <c r="B310" s="150"/>
    </row>
    <row r="311" spans="1:2">
      <c r="A311" s="149"/>
      <c r="B311" s="150"/>
    </row>
    <row r="312" spans="1:2">
      <c r="A312" s="149"/>
      <c r="B312" s="150"/>
    </row>
    <row r="313" spans="1:2">
      <c r="A313" s="149"/>
      <c r="B313" s="150"/>
    </row>
    <row r="314" spans="1:2">
      <c r="A314" s="149"/>
      <c r="B314" s="150"/>
    </row>
    <row r="315" spans="1:2">
      <c r="A315" s="149"/>
      <c r="B315" s="150"/>
    </row>
  </sheetData>
  <mergeCells count="14">
    <mergeCell ref="A43:B43"/>
    <mergeCell ref="A4:B4"/>
    <mergeCell ref="A13:B13"/>
    <mergeCell ref="A23:B23"/>
    <mergeCell ref="A24:B24"/>
    <mergeCell ref="A33:B33"/>
    <mergeCell ref="A94:B94"/>
    <mergeCell ref="A105:B105"/>
    <mergeCell ref="A44:B44"/>
    <mergeCell ref="A53:B53"/>
    <mergeCell ref="A63:B63"/>
    <mergeCell ref="A64:B64"/>
    <mergeCell ref="A74:B74"/>
    <mergeCell ref="A84:B8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REKOD PRESTASI MURID</vt:lpstr>
      <vt:lpstr>LAPORAN MURID (INDIVIDU)</vt:lpstr>
      <vt:lpstr>GRAF PELAPORAN</vt:lpstr>
      <vt:lpstr>DATA PERNYATAAN PJ</vt:lpstr>
      <vt:lpstr>'LAPORAN MURID (INDIVIDU)'!Print_Area</vt:lpstr>
      <vt:lpstr>'REKOD PRESTASI MURID'!Print_Area</vt:lpstr>
      <vt:lpstr>'REKOD PRESTASI MURID'!Print_Titles</vt:lpstr>
    </vt:vector>
  </TitlesOfParts>
  <Company>Acer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pp</cp:lastModifiedBy>
  <cp:lastPrinted>2015-02-24T00:50:12Z</cp:lastPrinted>
  <dcterms:created xsi:type="dcterms:W3CDTF">2013-07-10T02:44:08Z</dcterms:created>
  <dcterms:modified xsi:type="dcterms:W3CDTF">2016-02-12T07:38:40Z</dcterms:modified>
</cp:coreProperties>
</file>

<file path=userCustomization/customUI.xml><?xml version="1.0" encoding="utf-8"?>
<mso:customUI xmlns:mso="http://schemas.microsoft.com/office/2006/01/customui">
  <mso:ribbon>
    <mso:qat>
      <mso:documentControls>
        <mso:control idQ="mso:FormControlComboBox" visible="true"/>
      </mso:documentControls>
    </mso:qat>
  </mso:ribbon>
</mso:customUI>
</file>