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06/relationships/ui/userCustomization" Target="userCustomization/customUI.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15" yWindow="165" windowWidth="10920" windowHeight="9975" tabRatio="782"/>
  </bookViews>
  <sheets>
    <sheet name="REKOD PRESTASI MURID" sheetId="21" r:id="rId1"/>
    <sheet name="LAPORAN MURID (INDIVIDU)" sheetId="22" r:id="rId2"/>
    <sheet name="DATA PERNYATAAN" sheetId="24" r:id="rId3"/>
    <sheet name="GRAF PELAPORAN" sheetId="23" r:id="rId4"/>
  </sheets>
  <definedNames>
    <definedName name="_xlnm.Print_Area" localSheetId="2">'DATA PERNYATAAN'!$A$1:$C$329</definedName>
    <definedName name="_xlnm.Print_Area" localSheetId="1">'LAPORAN MURID (INDIVIDU)'!$A$1:$G$51</definedName>
    <definedName name="_xlnm.Print_Area" localSheetId="0">'REKOD PRESTASI MURID'!$A$1:$AM$79</definedName>
    <definedName name="_xlnm.Print_Titles" localSheetId="0">'REKOD PRESTASI MURID'!$9:$10</definedName>
  </definedNames>
  <calcPr calcId="144525"/>
</workbook>
</file>

<file path=xl/calcChain.xml><?xml version="1.0" encoding="utf-8"?>
<calcChain xmlns="http://schemas.openxmlformats.org/spreadsheetml/2006/main">
  <c r="H119" i="23" l="1"/>
  <c r="G119" i="23"/>
  <c r="F119" i="23"/>
  <c r="E119" i="23"/>
  <c r="D119" i="23"/>
  <c r="C119" i="23"/>
  <c r="P101" i="23"/>
  <c r="O101" i="23"/>
  <c r="N101" i="23"/>
  <c r="M101" i="23"/>
  <c r="L101" i="23"/>
  <c r="K101" i="23"/>
  <c r="H101" i="23"/>
  <c r="G101" i="23"/>
  <c r="F101" i="23"/>
  <c r="E101" i="23"/>
  <c r="D101" i="23"/>
  <c r="C101" i="23"/>
  <c r="P83" i="23"/>
  <c r="O83" i="23"/>
  <c r="N83" i="23"/>
  <c r="M83" i="23"/>
  <c r="L83" i="23"/>
  <c r="K83" i="23"/>
  <c r="J99" i="23"/>
  <c r="B99" i="23"/>
  <c r="H99" i="23"/>
  <c r="J81" i="23"/>
  <c r="P81" i="23"/>
  <c r="B81" i="23"/>
  <c r="H81" i="23"/>
  <c r="B45" i="23"/>
  <c r="J45" i="23"/>
  <c r="B63" i="23"/>
  <c r="H63" i="23"/>
  <c r="J63" i="23"/>
  <c r="J27" i="23"/>
  <c r="B28" i="22"/>
  <c r="E33" i="22"/>
  <c r="F33" i="22" s="1"/>
  <c r="E34" i="22"/>
  <c r="F34" i="22" s="1"/>
  <c r="E32" i="22"/>
  <c r="F32" i="22" s="1"/>
  <c r="E31" i="22"/>
  <c r="F31" i="22" s="1"/>
  <c r="E30" i="22"/>
  <c r="F30" i="22" s="1"/>
  <c r="E29" i="22"/>
  <c r="E28" i="22"/>
  <c r="E27" i="22"/>
  <c r="E26" i="22"/>
  <c r="F26" i="22" s="1"/>
  <c r="E25" i="22"/>
  <c r="F25" i="22" s="1"/>
  <c r="B27" i="23" l="1"/>
  <c r="P45" i="23" l="1"/>
  <c r="H45" i="23"/>
  <c r="F29" i="22"/>
  <c r="F27" i="22"/>
  <c r="H27" i="23" l="1"/>
  <c r="P8" i="23"/>
  <c r="H8" i="23"/>
  <c r="J8" i="23"/>
  <c r="B8" i="23"/>
  <c r="A1" i="23" l="1"/>
  <c r="H83" i="23" l="1"/>
  <c r="G83" i="23"/>
  <c r="F83" i="23"/>
  <c r="E83" i="23"/>
  <c r="D83" i="23"/>
  <c r="C83" i="23"/>
  <c r="P65" i="23"/>
  <c r="O65" i="23"/>
  <c r="N65" i="23"/>
  <c r="M65" i="23"/>
  <c r="L65" i="23"/>
  <c r="K65" i="23"/>
  <c r="H65" i="23"/>
  <c r="G65" i="23"/>
  <c r="F65" i="23"/>
  <c r="E65" i="23"/>
  <c r="D65" i="23"/>
  <c r="C65" i="23"/>
  <c r="F28" i="22"/>
  <c r="E16" i="22" l="1"/>
  <c r="E19" i="22" s="1"/>
  <c r="B6" i="22" l="1"/>
  <c r="B17" i="22" l="1"/>
  <c r="D9" i="22" l="1"/>
  <c r="B47" i="22" l="1"/>
  <c r="P155" i="23" l="1"/>
  <c r="O155" i="23"/>
  <c r="N155" i="23"/>
  <c r="M155" i="23"/>
  <c r="L155" i="23"/>
  <c r="K155" i="23"/>
  <c r="H155" i="23"/>
  <c r="G155" i="23"/>
  <c r="F155" i="23"/>
  <c r="E155" i="23"/>
  <c r="D155" i="23"/>
  <c r="C155" i="23"/>
  <c r="P137" i="23"/>
  <c r="O137" i="23"/>
  <c r="N137" i="23"/>
  <c r="M137" i="23"/>
  <c r="L137" i="23"/>
  <c r="K137" i="23"/>
  <c r="H137" i="23"/>
  <c r="G137" i="23"/>
  <c r="F137" i="23"/>
  <c r="E137" i="23"/>
  <c r="D137" i="23"/>
  <c r="C137" i="23"/>
  <c r="P47" i="23"/>
  <c r="O47" i="23"/>
  <c r="N47" i="23"/>
  <c r="M47" i="23"/>
  <c r="L47" i="23"/>
  <c r="K47" i="23"/>
  <c r="H47" i="23"/>
  <c r="G47" i="23"/>
  <c r="F47" i="23"/>
  <c r="E47" i="23"/>
  <c r="D47" i="23"/>
  <c r="C47" i="23"/>
  <c r="P29" i="23"/>
  <c r="O29" i="23"/>
  <c r="N29" i="23"/>
  <c r="M29" i="23"/>
  <c r="L29" i="23"/>
  <c r="K29" i="23"/>
  <c r="H29" i="23"/>
  <c r="G29" i="23"/>
  <c r="F29" i="23"/>
  <c r="E29" i="23"/>
  <c r="D29" i="23"/>
  <c r="C29" i="23"/>
  <c r="P10" i="23"/>
  <c r="O10" i="23"/>
  <c r="N10" i="23"/>
  <c r="M10" i="23"/>
  <c r="L10" i="23"/>
  <c r="K10" i="23"/>
  <c r="H10" i="23"/>
  <c r="G10" i="23"/>
  <c r="F10" i="23"/>
  <c r="E10" i="23"/>
  <c r="D10" i="23"/>
  <c r="C10" i="23"/>
  <c r="G168" i="23" l="1"/>
  <c r="O150" i="23"/>
  <c r="O168" i="23"/>
  <c r="G132" i="23"/>
  <c r="G150" i="23"/>
  <c r="O23" i="23"/>
  <c r="O114" i="23"/>
  <c r="O78" i="23"/>
  <c r="O96" i="23"/>
  <c r="G78" i="23"/>
  <c r="G96" i="23"/>
  <c r="G114" i="23"/>
  <c r="O60" i="23"/>
  <c r="G60" i="23"/>
  <c r="G42" i="23"/>
  <c r="O42" i="23"/>
  <c r="G23" i="23"/>
  <c r="F48" i="22"/>
  <c r="F47" i="22"/>
  <c r="E24" i="22"/>
  <c r="F24" i="22" s="1"/>
  <c r="E23" i="22"/>
  <c r="F23" i="22" s="1"/>
  <c r="I57" i="22"/>
  <c r="J57" i="22" s="1"/>
  <c r="I58" i="22"/>
  <c r="J58" i="22" s="1"/>
  <c r="I59" i="22"/>
  <c r="J59" i="22" s="1"/>
  <c r="I60" i="22"/>
  <c r="J60" i="22" s="1"/>
  <c r="I61" i="22"/>
  <c r="J61" i="22" s="1"/>
  <c r="I62" i="22"/>
  <c r="J62" i="22" s="1"/>
  <c r="I63" i="22"/>
  <c r="J63" i="22" s="1"/>
  <c r="I64" i="22"/>
  <c r="J64" i="22" s="1"/>
  <c r="I65" i="22"/>
  <c r="J65" i="22" s="1"/>
  <c r="I66" i="22"/>
  <c r="B77" i="21"/>
  <c r="J66" i="22" l="1"/>
  <c r="F49" i="22"/>
  <c r="B49" i="22"/>
  <c r="B3" i="22" l="1"/>
  <c r="B2" i="22"/>
  <c r="B1" i="22" l="1"/>
  <c r="D10" i="22" l="1"/>
  <c r="I7" i="22"/>
  <c r="J7" i="22" s="1"/>
  <c r="I8" i="22"/>
  <c r="J8" i="22" s="1"/>
  <c r="I9" i="22"/>
  <c r="J9" i="22" s="1"/>
  <c r="I10" i="22"/>
  <c r="J10" i="22" s="1"/>
  <c r="I11" i="22"/>
  <c r="J11" i="22" s="1"/>
  <c r="I12" i="22"/>
  <c r="J12" i="22" s="1"/>
  <c r="I13" i="22"/>
  <c r="J13" i="22" s="1"/>
  <c r="I14" i="22"/>
  <c r="I15" i="22"/>
  <c r="J15" i="22" s="1"/>
  <c r="I16" i="22"/>
  <c r="J16" i="22" s="1"/>
  <c r="I17" i="22"/>
  <c r="J17" i="22" s="1"/>
  <c r="I18" i="22"/>
  <c r="J18" i="22" s="1"/>
  <c r="I19" i="22"/>
  <c r="J19" i="22" s="1"/>
  <c r="I20" i="22"/>
  <c r="I21" i="22"/>
  <c r="J21" i="22" s="1"/>
  <c r="I22" i="22"/>
  <c r="J22" i="22" s="1"/>
  <c r="I23" i="22"/>
  <c r="J23" i="22" s="1"/>
  <c r="I24" i="22"/>
  <c r="J24" i="22" s="1"/>
  <c r="I25" i="22"/>
  <c r="J25" i="22" s="1"/>
  <c r="I26" i="22"/>
  <c r="J26" i="22" s="1"/>
  <c r="I27" i="22"/>
  <c r="J27" i="22" s="1"/>
  <c r="I28" i="22"/>
  <c r="J28" i="22" s="1"/>
  <c r="I29" i="22"/>
  <c r="J29" i="22" s="1"/>
  <c r="I30" i="22"/>
  <c r="J30" i="22" s="1"/>
  <c r="I31" i="22"/>
  <c r="J31" i="22" s="1"/>
  <c r="I32" i="22"/>
  <c r="J32" i="22" s="1"/>
  <c r="I33" i="22"/>
  <c r="J33" i="22" s="1"/>
  <c r="I34" i="22"/>
  <c r="J34" i="22" s="1"/>
  <c r="I35" i="22"/>
  <c r="J35" i="22" s="1"/>
  <c r="I36" i="22"/>
  <c r="J36" i="22" s="1"/>
  <c r="I37" i="22"/>
  <c r="J37" i="22" s="1"/>
  <c r="I38" i="22"/>
  <c r="J38" i="22" s="1"/>
  <c r="I39" i="22"/>
  <c r="J39" i="22" s="1"/>
  <c r="I40" i="22"/>
  <c r="J40" i="22" s="1"/>
  <c r="I41" i="22"/>
  <c r="J41" i="22" s="1"/>
  <c r="I42" i="22"/>
  <c r="J42" i="22" s="1"/>
  <c r="I43" i="22"/>
  <c r="J43" i="22" s="1"/>
  <c r="I44" i="22"/>
  <c r="J44" i="22" s="1"/>
  <c r="I45" i="22"/>
  <c r="J45" i="22" s="1"/>
  <c r="I46" i="22"/>
  <c r="J46" i="22" s="1"/>
  <c r="I47" i="22"/>
  <c r="J47" i="22" s="1"/>
  <c r="I48" i="22"/>
  <c r="J48" i="22" s="1"/>
  <c r="I49" i="22"/>
  <c r="J49" i="22" s="1"/>
  <c r="I50" i="22"/>
  <c r="J50" i="22" s="1"/>
  <c r="I51" i="22"/>
  <c r="J51" i="22" s="1"/>
  <c r="I52" i="22"/>
  <c r="J52" i="22" s="1"/>
  <c r="I53" i="22"/>
  <c r="J53" i="22" s="1"/>
  <c r="I54" i="22"/>
  <c r="J54" i="22" s="1"/>
  <c r="I55" i="22"/>
  <c r="J55" i="22" s="1"/>
  <c r="I56" i="22"/>
  <c r="J56" i="22" s="1"/>
  <c r="J20" i="22" l="1"/>
  <c r="D8" i="22"/>
  <c r="J14" i="22"/>
  <c r="D11" i="22" l="1"/>
</calcChain>
</file>

<file path=xl/comments1.xml><?xml version="1.0" encoding="utf-8"?>
<comments xmlns="http://schemas.openxmlformats.org/spreadsheetml/2006/main">
  <authors>
    <author>Mohd Shazlan Shahudin</author>
  </authors>
  <commentList>
    <comment ref="B75" authorId="0">
      <text>
        <r>
          <rPr>
            <sz val="9"/>
            <color indexed="81"/>
            <rFont val="Tahoma"/>
            <family val="2"/>
          </rPr>
          <t>ISIKAN NAMA PENTADBIR</t>
        </r>
      </text>
    </comment>
    <comment ref="B76" authorId="0">
      <text>
        <r>
          <rPr>
            <sz val="9"/>
            <color indexed="81"/>
            <rFont val="Tahoma"/>
            <family val="2"/>
          </rPr>
          <t>ISIKAN JAWATAN PENTADBIR</t>
        </r>
      </text>
    </comment>
  </commentList>
</comments>
</file>

<file path=xl/comments2.xml><?xml version="1.0" encoding="utf-8"?>
<comments xmlns="http://schemas.openxmlformats.org/spreadsheetml/2006/main">
  <authors>
    <author>Mohd Shazlan Shahudin</author>
  </authors>
  <commentList>
    <comment ref="D13" authorId="0">
      <text>
        <r>
          <rPr>
            <sz val="9"/>
            <color indexed="81"/>
            <rFont val="Tahoma"/>
            <family val="2"/>
          </rPr>
          <t xml:space="preserve"> ISIKAN TARIKH PELAPORAN
</t>
        </r>
      </text>
    </comment>
  </commentList>
</comments>
</file>

<file path=xl/sharedStrings.xml><?xml version="1.0" encoding="utf-8"?>
<sst xmlns="http://schemas.openxmlformats.org/spreadsheetml/2006/main" count="422" uniqueCount="195">
  <si>
    <t>JANTINA</t>
  </si>
  <si>
    <t>:</t>
  </si>
  <si>
    <t>Nama Murid</t>
  </si>
  <si>
    <t>Jantina</t>
  </si>
  <si>
    <t>Kelas</t>
  </si>
  <si>
    <t>Tarikh Pelaporan</t>
  </si>
  <si>
    <t>TAFSIRAN</t>
  </si>
  <si>
    <t>BIL.</t>
  </si>
  <si>
    <t xml:space="preserve"> NAMA MURID</t>
  </si>
  <si>
    <t>L</t>
  </si>
  <si>
    <t>NAMA GURU MATA PELAJARAN:</t>
  </si>
  <si>
    <t>KELAS:</t>
  </si>
  <si>
    <t>GURU MATA PELAJARAN</t>
  </si>
  <si>
    <t>…………………………………………………………………………</t>
  </si>
  <si>
    <t>P</t>
  </si>
  <si>
    <t>…………………………………………………</t>
  </si>
  <si>
    <t>TAHAP PENGUASAAN</t>
  </si>
  <si>
    <t>SEKOLAH :</t>
  </si>
  <si>
    <t>ALAMAT :</t>
  </si>
  <si>
    <t>PENILAIAN :</t>
  </si>
  <si>
    <t>04  JANUARI 2013</t>
  </si>
  <si>
    <t>BIL. MURID</t>
  </si>
  <si>
    <t>TP 1</t>
  </si>
  <si>
    <t>TP 2</t>
  </si>
  <si>
    <t xml:space="preserve"> TP 3</t>
  </si>
  <si>
    <t>TP 4</t>
  </si>
  <si>
    <t>TP  5</t>
  </si>
  <si>
    <t>TP 6</t>
  </si>
  <si>
    <t>JUMLAH</t>
  </si>
  <si>
    <t>MURID</t>
  </si>
  <si>
    <t>GURU BESAR</t>
  </si>
  <si>
    <t>NO. MY KID / NO. KAD PENGENALAN</t>
  </si>
  <si>
    <t>NOTA : JANGAN PADAM DATA INI!</t>
  </si>
  <si>
    <t>KEMAHIRAN</t>
  </si>
  <si>
    <t>MATA PELAJARAN</t>
  </si>
  <si>
    <t>TAHAP PENGUASAAN KESELURUHAN</t>
  </si>
  <si>
    <t>Tahap Penguasaan Keseluruhan</t>
  </si>
  <si>
    <t>Nama Guru</t>
  </si>
  <si>
    <t>No. MY KID</t>
  </si>
  <si>
    <t>DATA PERNYATAAN TAHAP PENGUASAAN</t>
  </si>
  <si>
    <t>Pernyataan Tahap Penguasaan Keseluruhan</t>
  </si>
  <si>
    <t>BAHASA MALAYSIA</t>
  </si>
  <si>
    <t>1.2.6 1.3.1 1.3.2 1.3.3</t>
  </si>
  <si>
    <t>1.4.1 1.4.2 1.4.3 1.4.4 1.6.1 1.6.2 1.7.2</t>
  </si>
  <si>
    <t>1.5.1 1.5.2</t>
  </si>
  <si>
    <t>2.2.3 2.3.1 2.3.2</t>
  </si>
  <si>
    <t>2.4.1 2.4.2 2.4.3</t>
  </si>
  <si>
    <t>2.5.1 2.5.2 2.5.3 2.6.1 2.6.2</t>
  </si>
  <si>
    <t xml:space="preserve">3.2.6 3.2.7 3.4.1 3.4.2 3.8.2 </t>
  </si>
  <si>
    <t>3.3.3 3.3.4 3.5.2 3.9.1</t>
  </si>
  <si>
    <t xml:space="preserve">3.6.1 3.6.2 3.7.1 3.7.2 </t>
  </si>
  <si>
    <t>MENDENGAR DAN BERTUTUR</t>
  </si>
  <si>
    <t>MEMBACA</t>
  </si>
  <si>
    <t>MENULIS</t>
  </si>
  <si>
    <t>KESELURUHAN</t>
  </si>
  <si>
    <t>DT</t>
  </si>
  <si>
    <t>B</t>
  </si>
  <si>
    <t>T</t>
  </si>
  <si>
    <t xml:space="preserve">MENDENGAR DAN BERTUTUR KELOMPOK SATU </t>
  </si>
  <si>
    <t xml:space="preserve">PERNYATAAN </t>
  </si>
  <si>
    <t xml:space="preserve">Memberikan respons  dengan betul terhadap jenis ayat dan ragam ayat yang diperdengarkan pada tahap sangat terhad. </t>
  </si>
  <si>
    <t xml:space="preserve">Memberikan respons  dengan betul terhadap jenis ayat dan ragam ayat yang diperdengarkan pada tahap terhad. </t>
  </si>
  <si>
    <t>Memberikan respons  dengan betul terhadap jenis ayat dan ragam ayat yang diperdengarkan pada tahap sesuai.</t>
  </si>
  <si>
    <t>Memberikan respons  dengan betul terhadap jenis ayat dan ragam ayat yang diperdengarkan pada tahap kukuh.</t>
  </si>
  <si>
    <t>Memberikan respons  dengan betul terhadap jenis ayat dan ragam ayat yang diperdengarkan pada tahap sangat terperinci, konsisten, dan menjadi model teladan.</t>
  </si>
  <si>
    <t>MENDENGAR DAN BERTUTUR KELOMPOK DUA</t>
  </si>
  <si>
    <t>Berkomunikasi secara bertatasusila bagi menyatakan permintaan; memperoleh  dan menyampaikan maklumat; dan mengemukakan  pendapat pada tahap terhad.</t>
  </si>
  <si>
    <t xml:space="preserve">Berkomunikasi secara bertatasusila bagi menyatakan permintaan; memperoleh  dan menyampaikan maklumat; dan mengemukakan  pendapat  pada tahap sesuai.  </t>
  </si>
  <si>
    <t xml:space="preserve">Berkomunikasi secara bertatasusila bagi menyatakan permintaan; memperoleh  dan menyampaikan maklumat; dan mengemukakan  pendapat pada tahap kukuh.  </t>
  </si>
  <si>
    <t xml:space="preserve">Berkomunikasi secara bertatasusila bagi    menyatakan permintaan; memperoleh  dan menyampaikan maklumat; dan mengemukakan pendapat pada tahap terperinci.   </t>
  </si>
  <si>
    <t>Berkomunikasi secara bertatasusila bagi menyatakan permintaan; memperoleh  dan menyampaikan maklumat; dan mengemukakan  pendapat pada tahap sangat terperinci, konsisten, dan menjadi model teladan.</t>
  </si>
  <si>
    <t xml:space="preserve">MENDENGAR DAN BERTUTUR KELOMPOK TIGA </t>
  </si>
  <si>
    <t>Menyampaikan cerita dengan menggunakan pelbagai ayat yang mengandungi bahasa yang indah, serta sebutan dan intonasi yang betul pada tahap sangat  terhad.</t>
  </si>
  <si>
    <t xml:space="preserve">Menyampaikan cerita dengan menggunakan pelbagai ayat yang mengandungi bahasa yang indah, serta sebutan dan intonasi yang betul pada tahap terhad. </t>
  </si>
  <si>
    <t>Menyampaikan cerita dengan menggunakan pelbagai ayat yang mengandungi bahasa yang indah, serta sebutan dan intonasi yang betul pada tahap sesuai.</t>
  </si>
  <si>
    <t>Menyampaikan cerita dengan menggunakan pelbagai ayat yang mengandungi bahasa yang indah, serta sebutan dan intonasi yang betul pada tahap kukuh.</t>
  </si>
  <si>
    <t>Menyampaikan cerita dengan menggunakan pelbagai ayat yang mengandungi bahasa yang indah, serta sebutan dan intonasi yang betul pada tahap terperinci</t>
  </si>
  <si>
    <t xml:space="preserve">Menyampaikan cerita dengan menggunakan pelbagai ayat yang mengandungi bahasa yang indah, serta sebutan dan intonasi yang betul pada tahap sangat terperinci, konsisten, dan menjadi model teladan.  </t>
  </si>
  <si>
    <t xml:space="preserve">MEMBACA KELOMPOK SATU </t>
  </si>
  <si>
    <t>Membaca dan memahami  ayat  yang mengandungi perkataan berimbuhan dengan sebutan yang betul; serta membaca jenis ayat  dan ragam ayat  secara mekanis dengan betul pada tahap sangat terhad</t>
  </si>
  <si>
    <t>Membaca dan memahami  ayat  yang mengandungi perkataan berimbuhan dengan sebutan yang betul; serta membaca jenis ayat  dan ragam ayat  secara mekanis dengan pada tahap terhad.</t>
  </si>
  <si>
    <t>Membaca dan memahami  ayat  yang mengandungi perkataan berimbuhan dengan sebutan yang betul; serta membaca jenis ayat  dan ragam ayat  secara mekanis dengan pada tahap sesuai.</t>
  </si>
  <si>
    <t>Membaca dan memahami  ayat  yang mengandungi perkataan berimbuhan dengan sebutan yang betul; serta membaca jenis ayat  dan ragam ayat  secara mekanis dengan pada tahap kukuh.</t>
  </si>
  <si>
    <t xml:space="preserve">Membaca dan memahami  ayat  yang mengandungi perkataan berimbuhan dengan sebutan yang betul; serta membaca jenis ayat  dan ragam ayat  secara mekanis dengan pada tahap terperinci. </t>
  </si>
  <si>
    <t xml:space="preserve">Membaca dan memahami  ayat  yang mengandungi perkataan berimbuhan dengan sebutan yang betul; serta membaca jenis ayat  dan ragam ayat  secara mekanis dengan pada tahap sangat terperinci, konsisten, dan menjadi model teladan. </t>
  </si>
  <si>
    <t>MEMBACA KELOMPOK DUA</t>
  </si>
  <si>
    <t>Membaca dan memahami  maklumat untuk  membuat ulasan, rumusan dan keputusan dengan betul pada tahap terhad.</t>
  </si>
  <si>
    <t>Membaca dan memahami  maklumat untuk  membuat ulasan, rumusan dan keputusan dengan betul pada tahap sesuai.</t>
  </si>
  <si>
    <t>Membaca dan memahami  maklumat untuk  membuat ulasan, rumusan dan keputusan dengan betul pada tahap kukuh.</t>
  </si>
  <si>
    <t>Membaca dan memahami  maklumat untuk  membuat ulasan, rumusan dan keputusan dengan betul pada tahap   terperinci.</t>
  </si>
  <si>
    <t>Membaca dan memahami  maklumat untuk  membuat ulasan, rumusan dan keputusan dengan betul pada tahap sangat terperinci, konsisten, dan menjadi model teladan.</t>
  </si>
  <si>
    <t>MEMBACA KELOMPOK TIGA</t>
  </si>
  <si>
    <t>Membaca, memahami, dan menaakul bahan untuk memindahkan  maklumat dengan betul; serta menghaslikan idea baharu pada tahap sangat terhad.</t>
  </si>
  <si>
    <t>Membaca, memahami, dan menaakul bahan untuk memindahkan  maklumat dengan betul; serta menghaslikan idea baharu pada tahap terhad.</t>
  </si>
  <si>
    <t>Membaca, memahami, dan menaakul bahan untuk memindahkan  maklumat dengan betul; serta menghaslikan idea baharu pada tahap sesuai.</t>
  </si>
  <si>
    <t>Membaca, memahami, dan menaakul bahan untuk memindahkan  maklumat dengan betul; serta menghaslikan idea baharu pada tahap kukuh.</t>
  </si>
  <si>
    <t>Membaca, memahami, dan menaakul bahan untuk memindahkan  maklumat dengan betul; serta menghaslikan idea baharu pada tahap terperinci.</t>
  </si>
  <si>
    <t>Membaca, memahami, dan menaakul bahan untuk memindahkan  maklumat dengan betul; serta menghaslikan idea baharu pada tahap sangat terperinci, konsisten, dan menjadi model teladan.</t>
  </si>
  <si>
    <t>MENULIS KELOMPOK SATU</t>
  </si>
  <si>
    <t>Menulis ayat secara mekanis dengan betul dan kemas; menulis ayat secara imlak dengan tepat; mengedit dan memurnikan hasil penulisan pada tahap sangat terhad.</t>
  </si>
  <si>
    <t>Menulis ayat secara mekanis dengan betul dan kemas; menulis ayat secara imlak dengan tepat; mengedit dan memurnikan hasil penulisan pada tahap terhad.</t>
  </si>
  <si>
    <t>Menulis ayat secara mekanis dengan betul dan kemas; menulis ayat secara imlak dengan tepat; mengedit dan memurnikan hasil penulisan pada tahap sesuai.</t>
  </si>
  <si>
    <t>Menulis ayat secara mekanis dengan betul dan kemas; menulis ayat secara imlak dengan tepat; mengedit dan memurnikan hasil penulisan pada tahap kukuh.</t>
  </si>
  <si>
    <t>Menulis ayat secara mekanis dengan betul dan kemas; menulis ayat secara imlak dengan tepat; mengedit dan memurnikan hasil penulisan pada tahap terperinci.</t>
  </si>
  <si>
    <t>Menulis ayat secara mekanis dengan betul dan kemas; menulis ayat secara imlak dengan tepat; mengedit dan memurnikan hasil penulisan pada tahap sangat terperinci, konsisten dan, menjadi model teladan.</t>
  </si>
  <si>
    <t>MENULIS KELOMPOK DUA</t>
  </si>
  <si>
    <t>Menulis jawapan secara kritis dan kreatif, mencatat  maklumat, membina kerangka dan menulis karangan pada tahap sangat terhad.</t>
  </si>
  <si>
    <t>Menulis jawapan secara kritis dan kreatif, mencatat  maklumat, membina kerangka dan menulis karangan pada tahap terhad.</t>
  </si>
  <si>
    <t>Menulis jawapan secara kritis dan kreatif, mencatat  maklumat, membina kerangka dan menulis karangan pada tahap sesuai.</t>
  </si>
  <si>
    <t>Menulis jawapan secara kritis dan kreatif, mencatat  maklumat, membina kerangka dan menulis karangan yang betul pada tahap kukuh.</t>
  </si>
  <si>
    <t>Menulis jawapan secara kritis dan kreatif, mencatat  maklumat, membina kerangka dan menulis karangan pada tahap terperinci.</t>
  </si>
  <si>
    <t xml:space="preserve">Menulis jawapan secara kritis dan kreatif, mencatat  maklumat, membina kerangka dan menulis karangan pada tahap sangat terperinci, konsisten, dan menjadi model teladan.  </t>
  </si>
  <si>
    <t>MENULIS KELOMPOK TIGA</t>
  </si>
  <si>
    <t>Menulis teks secara kohesi dan koheren; menghasilkan penulisan imaginatif dan deskriptif; dan menulis ulasan pada tahap sangat terhad.</t>
  </si>
  <si>
    <t>Menulis teks secara kohesi dan koheren; menghasilkan penulisan imaginatif dan deskriptif; dan menulis ulasan pada tahap terhad.</t>
  </si>
  <si>
    <t>Menulis teks secara kohesi dan koheren; menghasilkan penulisan imaginatif dan deskriptif; dan menulis ulasan pada tahap sesuai.</t>
  </si>
  <si>
    <t>Menulis teks secara kohesi dan koheren; menghasilkan penulisan imaginatif dan deskriptif; dan menulis ulasan pada tahap kukuh.</t>
  </si>
  <si>
    <t>Menulis teks secara kohesi dan koheren; menghasilkan penulisan imaginatif dan deskriptif; dan menulis ulasan pada tahap terperinci.</t>
  </si>
  <si>
    <t>Menulis teks untuk menyampaikan maklumat secara kohesi dan koheren dengan menggunakan bahasa yang santun; menghasilkan draf penulisan dan penulisan kreatif dengan betul pada tahap sangat terperinci, konsisten, dan menjadi model teladan.</t>
  </si>
  <si>
    <t>Memberikan respons  dengan betul terhadap jenis ayat dan ragam ayat yang diperdengarkan pada tahap terperinci.</t>
  </si>
  <si>
    <t>KESELURUHAN ( B )</t>
  </si>
  <si>
    <t>KESELURUHAN ( DT )</t>
  </si>
  <si>
    <t>Membaca dan memahami  maklumat untuk  membuat ulasan, rumusan dan keputusan dengan betul pada tahap sangat terhad.</t>
  </si>
  <si>
    <t>KESELURUHAN ( T )</t>
  </si>
  <si>
    <t>Berkomunikasi secara bertatasusila bagi menyatakan permintaan; memperoleh  dan menyampaikan maklumat; dan mengemukakan pendapat pada tahap sangat terhad.</t>
  </si>
  <si>
    <t>KESELURUHAN DT</t>
  </si>
  <si>
    <t>KESELURUHAN B</t>
  </si>
  <si>
    <t>KESELURUHAN T</t>
  </si>
  <si>
    <t>Murid mempamerkan kebolehan mendengar, memahami dan memberi respons;dan menyampaikan maklumat secara bertatasusila dalam pelbagai situasi pada tahap sangat terhad.</t>
  </si>
  <si>
    <t>Murid mempamerkan kebolehan mendengar, memahami dan memberi respons;dan menyampaikan maklumat secara bertatasusila dalam pelbagai situasi pada tahap terhad.</t>
  </si>
  <si>
    <t>Murid berupaya mempamerkan kebolehan mendengar, Mendengar, memahami dan memberi respons; dan menyampaikan maklumat secara bertatasusila dalam pelbagai situasi pada tahap sesuai.</t>
  </si>
  <si>
    <t>Murid berupaya mempamerkan kebolehan mendengar, memahami dan memberi respons; dan menyampaikan maklumat secara bertatasusila dalam pelbagai situasi pada tahap kukuh.</t>
  </si>
  <si>
    <t>Murid berupaya mempamerkan kebolehan mendengar, memahami dan memberi respons; dan menyampaikan maklumat secara bertatasusila dalam pelbagai situasi pada tahap terperinci.</t>
  </si>
  <si>
    <t>Murid berupaya mempamerkan kebolehan mendengar, memahami dan memberi respons; dan menyampaikan maklumat secara bertatasusila dalam pelbagai situasi pada tahap sangat terperinci, konsisten dan menjadi model teladan.</t>
  </si>
  <si>
    <t>Murid mempamerkan kebolehan membaca, memahami pelbagai bahan bacaan dengan lancar, sebutan yang jelas dan intonasi yang betul; serta menaakul dan memindahkan maklumat  pada tahap sangat terhad.</t>
  </si>
  <si>
    <t>Murid mempamerkan kebolehan membaca, memahami pelbagai bahan bacaan dengan lancar, sebutan yang jelas dan intonasi yang betul; serta menaakul dan memindahkan maklumat  pada tahap terhad.</t>
  </si>
  <si>
    <t>Murid berupaya mempamerkan kebolehan membaca, memahami pelbagai bahan bacaan dengan lancar, sebutan yang jelas dan intonasi yang betul; serta menaakul dan memindahkan maklumat  pada tahap sesuai.</t>
  </si>
  <si>
    <t>Murid berupaya mempamerkan kebolehan membaca, memahami pelbagai bahan bacaan dengan lancar, sebutan yang jelas dan intonasi yang betul; serta menaakul dan memindahkan maklumat  pada tahap kukuh.</t>
  </si>
  <si>
    <t>Murid berupaya mempamerkan kebolehan membaca, memahami pelbagai bahan bacaan dengan lancar, sebutan yang jelas dan intonasi yang betul; serta menaakul dan memindahkan maklumat  pada tahap terperinci.</t>
  </si>
  <si>
    <t>Murid berupaya mempamerkan kebolehan membaca, memahami pelbagai bahan bacaan dengan lancar, sebutan yang jelas dan intonasi yang betul; serta menaakul dan memindahkan maklumat  pada tahap sangat terperinci, konsisten dan menjadi model teladan.</t>
  </si>
  <si>
    <t>Murid mempamerkan kebolehan menulis dan mengedit untuk menyampaikan maklumat; serta menghasilkan penulisan kreatif dalam pelbagai genre dengan menggunakan sistem bahasa yang betul pada tahap sangat terhad.</t>
  </si>
  <si>
    <t>Murid mempamerkan kebolehan menulis dan mengedit untuk menyampaikan maklumat; serta menghasilkan penulisan kreatif dalam pelbagai genre dengan menggunakan sistem bahasa yang betul pada tahap terhad.</t>
  </si>
  <si>
    <t>Murid berupaya mempamerkan kebolehan menulis dan mengedit untuk menyampaikan maklumat; serta menghasilkan penulisan kreatif dalam pelbagai genre dengan menggunakan sistem bahasa yang betul pada tahap sesuai.</t>
  </si>
  <si>
    <t>Murid berupaya mempamerkan kebolehan menulis dan mengedit untuk menyampaikan maklumat; serta menghasilkan penulisan kreatif dalam pelbagai genre dengan menggunakan sistem bahasa yang betul pada tahap kukuh.</t>
  </si>
  <si>
    <t>Murid berupaya mempamerkan kebolehan menulis dan mengedit untuk menyampaikan maklumat; serta menghasilkan penulisan kreatif dalam pelbagai genre dengan menggunakan sistem bahasa yang betul pada tahap terperinci.</t>
  </si>
  <si>
    <t>Murid berupaya mempamerkan kebolehan menulis dan mengedit untuk menyampaikan maklumat; serta menghasilkan penulisan kreatif dalam pelbagai genre dengan menggunakan sistem bahasa yang betul pada tahap sangat terperinci, konsisten dan menjadi model teladan.</t>
  </si>
  <si>
    <t xml:space="preserve">Murid  mempamerkan tahap pengetahuan bahasa dan kecekapan berbahasa yang sangat lemah, sangat terhad dan  memerlukan banyak bimbingan, panduan dan latihan dalam kemahiran bahasa. </t>
  </si>
  <si>
    <t xml:space="preserve">Murid mempamerkan tahap pengetahuan bahasa dan kecekapan berbahasa yang lemah, terhad dan  memerlukan sedikit bimbingan, panduan, dan latihan dalam kemahiran bahasa. </t>
  </si>
  <si>
    <t xml:space="preserve">Murid berupaya  mempamerkan tahap pengetahuan bahasa dan kecekapan berbahasa yang sederhana dan  berupaya mengungkapkan idea serta menguasai kemahiran berfikir yang asas  tanpa bimbingan dalam kemahiran bahasa. </t>
  </si>
  <si>
    <t xml:space="preserve">Murid berupaya mempamerkan tahap pengetahuan bahasa dan kecekapan berbahasa yang baik, dapat mengaplikasikan pengetahuan bahasa dengan berkesan, berupaya mengungkapkan idea,  menguasai kemahiran berfikir yang kritis,  dan mengamalkan pembelajaran kendiri secara minimum dalam kemahiran bahasa. </t>
  </si>
  <si>
    <t xml:space="preserve">Murid berupaya mempamerkan tahap pengetahuan bahasa dan kecekapan berbahasa yang tinggi, berupaya mengungkapkan idea dengan jelas dan terperinci, berkomunikasi secara efektif, mengaplikasikan pengetahuan bahasa yang lebih kompleks, menguasai kemahiran berfikir yang kritis dan kreatif, serta mengamalkan pembelajaran secara kendiri dalam kemahiran bahasa. </t>
  </si>
  <si>
    <t>Murid berupaya mempamerkan tahap pengetahuan bahasa dan kecekapan berbahasa yang cemerlang dan konsisten, berupaya mengungkapkan idea dengan jelas, terperinci dan tersusun, menguasai kemahiran berfikir yang kritis, kreatif dan inovatif, berkomunikasi secara efektif dan penuh keyakinan, mengamalkan pembelajaran secara kendiri serta menjadi model teladan kepada murid yang lain dalam kemahiran bahasa.</t>
  </si>
  <si>
    <t>3.3.3 3.3.4 3.5.2 3.6.1 3.6.2</t>
  </si>
  <si>
    <t xml:space="preserve">3.7.1 3.7.2 3.9.1 </t>
  </si>
  <si>
    <t>Pn. Lim Chi Eu</t>
  </si>
  <si>
    <t xml:space="preserve">ALLYTHEA NGO </t>
  </si>
  <si>
    <t>041124140744</t>
  </si>
  <si>
    <t>P</t>
    <phoneticPr fontId="0" type="noConversion"/>
  </si>
  <si>
    <t>CHONG ZHI ZHENG</t>
  </si>
  <si>
    <t>040828050419</t>
  </si>
  <si>
    <t>GAN XUE LING</t>
  </si>
  <si>
    <t>040301050316</t>
  </si>
  <si>
    <t>IVY YONG PEI ROU</t>
  </si>
  <si>
    <t>040516050292</t>
  </si>
  <si>
    <t>LAU YI TONG</t>
  </si>
  <si>
    <t>041213050222</t>
  </si>
  <si>
    <t>LAU ZHE EN</t>
  </si>
  <si>
    <t>040128050442</t>
  </si>
  <si>
    <t>LEE HON WEE</t>
  </si>
  <si>
    <t>040813050109</t>
  </si>
  <si>
    <t>LIM ZHENG YU</t>
  </si>
  <si>
    <t>040307146097</t>
  </si>
  <si>
    <t>LOO WEI HAN</t>
  </si>
  <si>
    <t>041026050155</t>
  </si>
  <si>
    <t xml:space="preserve">NALANIYAH </t>
  </si>
  <si>
    <t>040602102044</t>
  </si>
  <si>
    <t>SIEW JEN-SHAWN</t>
  </si>
  <si>
    <t>040112050229</t>
  </si>
  <si>
    <t>TEH YIN QI</t>
  </si>
  <si>
    <t>040814100892</t>
  </si>
  <si>
    <t>TING ZHI WEIN</t>
  </si>
  <si>
    <t>040331050050</t>
  </si>
  <si>
    <t>TOH JOVI</t>
    <phoneticPr fontId="0" type="noConversion"/>
  </si>
  <si>
    <t>04010205011</t>
  </si>
  <si>
    <t xml:space="preserve">VAISHNAVI </t>
  </si>
  <si>
    <t>040709050270</t>
  </si>
  <si>
    <t>YAP RUO XU</t>
  </si>
  <si>
    <t>040622050157</t>
  </si>
  <si>
    <t>L</t>
    <phoneticPr fontId="0" type="noConversion"/>
  </si>
  <si>
    <t>YU XIN NING</t>
  </si>
  <si>
    <t>040621050374</t>
  </si>
  <si>
    <t>LEE YONG HO</t>
  </si>
  <si>
    <t>SJK ( C ) KG. BARU SUNGAI NIPAH</t>
  </si>
  <si>
    <t>71960 SEREMBAN, NEGERI SEMBILAN.</t>
  </si>
  <si>
    <t>Pn. Pua Poh Kek</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</si>
</sst>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0"/>
    <numFmt numFmtId="165" formatCode="000000\-00\-0000"/>
  </numFmts>
  <fonts count="42" x14ac:knownFonts="1">
    <font>
      <sz val="11"/>
      <color theme="1"/>
      <name val="Calibri"/>
      <family val="2"/>
      <scheme val="minor"/>
    </font>
    <font>
      <sz val="11"/>
      <color theme="1"/>
      <name val="Arial"/>
      <family val="2"/>
    </font>
    <font>
      <sz val="9"/>
      <color indexed="81"/>
      <name val="Tahoma"/>
      <family val="2"/>
    </font>
    <font>
      <sz val="11"/>
      <color theme="1"/>
      <name val="Arial Narrow"/>
      <family val="2"/>
    </font>
    <font>
      <b/>
      <sz val="11"/>
      <color theme="1"/>
      <name val="Arial Narrow"/>
      <family val="2"/>
    </font>
    <font>
      <sz val="12"/>
      <color theme="1"/>
      <name val="Arial Narrow"/>
      <family val="2"/>
    </font>
    <font>
      <sz val="12"/>
      <name val="Arial Narrow"/>
      <family val="2"/>
    </font>
    <font>
      <b/>
      <sz val="12"/>
      <name val="Arial Narrow"/>
      <family val="2"/>
    </font>
    <font>
      <b/>
      <sz val="12"/>
      <color theme="1"/>
      <name val="Arial Narrow"/>
      <family val="2"/>
    </font>
    <font>
      <b/>
      <sz val="12"/>
      <color rgb="FFFF0000"/>
      <name val="Arial Narrow"/>
      <family val="2"/>
    </font>
    <font>
      <b/>
      <sz val="11"/>
      <name val="Arial Narrow"/>
      <family val="2"/>
    </font>
    <font>
      <b/>
      <sz val="12"/>
      <color theme="0"/>
      <name val="Arial Narrow"/>
      <family val="2"/>
    </font>
    <font>
      <sz val="12"/>
      <color theme="0"/>
      <name val="Arial Narrow"/>
      <family val="2"/>
    </font>
    <font>
      <b/>
      <sz val="11"/>
      <color theme="0"/>
      <name val="Arial Narrow"/>
      <family val="2"/>
    </font>
    <font>
      <sz val="11"/>
      <name val="Arial Narrow"/>
      <family val="2"/>
    </font>
    <font>
      <sz val="11"/>
      <color theme="0"/>
      <name val="Arial Narrow"/>
      <family val="2"/>
    </font>
    <font>
      <b/>
      <u/>
      <sz val="11"/>
      <color theme="0"/>
      <name val="Arial Narrow"/>
      <family val="2"/>
    </font>
    <font>
      <b/>
      <sz val="14"/>
      <name val="Arial Narrow"/>
      <family val="2"/>
    </font>
    <font>
      <b/>
      <sz val="12"/>
      <color theme="3"/>
      <name val="Arial Narrow"/>
      <family val="2"/>
    </font>
    <font>
      <b/>
      <sz val="16"/>
      <color theme="1"/>
      <name val="Arial Narrow"/>
      <family val="2"/>
    </font>
    <font>
      <b/>
      <sz val="16"/>
      <name val="Arial Narrow"/>
      <family val="2"/>
    </font>
    <font>
      <b/>
      <sz val="16"/>
      <color theme="8" tint="-0.249977111117893"/>
      <name val="Arial Narrow"/>
      <family val="2"/>
    </font>
    <font>
      <sz val="11"/>
      <color theme="8" tint="-0.249977111117893"/>
      <name val="Arial Narrow"/>
      <family val="2"/>
    </font>
    <font>
      <b/>
      <sz val="11"/>
      <color theme="8" tint="-0.249977111117893"/>
      <name val="Arial Narrow"/>
      <family val="2"/>
    </font>
    <font>
      <b/>
      <sz val="11"/>
      <color rgb="FFFF0000"/>
      <name val="Aharoni"/>
      <charset val="177"/>
    </font>
    <font>
      <b/>
      <sz val="18"/>
      <name val="Arial Narrow"/>
      <family val="2"/>
    </font>
    <font>
      <b/>
      <sz val="20"/>
      <color theme="1"/>
      <name val="Arial Narrow"/>
      <family val="2"/>
    </font>
    <font>
      <b/>
      <sz val="14"/>
      <color rgb="FF000099"/>
      <name val="Arial Narrow"/>
      <family val="2"/>
    </font>
    <font>
      <b/>
      <sz val="12"/>
      <color rgb="FF000099"/>
      <name val="Arial Narrow"/>
      <family val="2"/>
    </font>
    <font>
      <sz val="18"/>
      <color theme="1"/>
      <name val="Arial Narrow"/>
      <family val="2"/>
    </font>
    <font>
      <b/>
      <sz val="11"/>
      <color theme="1"/>
      <name val="Arial"/>
      <family val="2"/>
    </font>
    <font>
      <sz val="10"/>
      <color theme="1"/>
      <name val="Arial"/>
      <family val="2"/>
    </font>
    <font>
      <b/>
      <sz val="26"/>
      <name val="Calibri"/>
      <family val="2"/>
      <scheme val="minor"/>
    </font>
    <font>
      <b/>
      <sz val="12"/>
      <color theme="1"/>
      <name val="Arial"/>
      <family val="2"/>
    </font>
    <font>
      <sz val="14"/>
      <color theme="1"/>
      <name val="Arial Narrow"/>
      <family val="2"/>
    </font>
    <font>
      <sz val="14"/>
      <name val="Arial Narrow"/>
      <family val="2"/>
    </font>
    <font>
      <sz val="16"/>
      <color theme="1"/>
      <name val="Arial"/>
      <family val="2"/>
    </font>
    <font>
      <sz val="12"/>
      <color theme="1"/>
      <name val="Arial"/>
      <family val="2"/>
    </font>
    <font>
      <sz val="22"/>
      <name val="Arial Narrow"/>
      <family val="2"/>
    </font>
    <font>
      <sz val="9"/>
      <name val="Arial"/>
      <family val="2"/>
    </font>
    <font>
      <sz val="9"/>
      <color theme="1"/>
      <name val="Arial"/>
      <family val="2"/>
    </font>
    <font>
      <sz val="12"/>
      <name val="Arial"/>
      <family val="2"/>
    </font>
  </fonts>
  <fills count="17">
    <fill>
      <patternFill patternType="none"/>
    </fill>
    <fill>
      <patternFill patternType="gray125"/>
    </fill>
    <fill>
      <patternFill patternType="solid">
        <fgColor theme="3" tint="0.79998168889431442"/>
        <bgColor indexed="64"/>
      </patternFill>
    </fill>
    <fill>
      <patternFill patternType="solid">
        <fgColor theme="4" tint="0.59999389629810485"/>
        <bgColor indexed="64"/>
      </patternFill>
    </fill>
    <fill>
      <patternFill patternType="solid">
        <fgColor theme="0"/>
        <bgColor indexed="64"/>
      </patternFill>
    </fill>
    <fill>
      <patternFill patternType="solid">
        <fgColor theme="4" tint="-0.499984740745262"/>
        <bgColor indexed="64"/>
      </patternFill>
    </fill>
    <fill>
      <patternFill patternType="solid">
        <fgColor theme="3" tint="-0.249977111117893"/>
        <bgColor indexed="64"/>
      </patternFill>
    </fill>
    <fill>
      <patternFill patternType="solid">
        <fgColor theme="8" tint="-0.249977111117893"/>
        <bgColor indexed="64"/>
      </patternFill>
    </fill>
    <fill>
      <patternFill patternType="solid">
        <fgColor theme="0" tint="-0.34998626667073579"/>
        <bgColor indexed="64"/>
      </patternFill>
    </fill>
    <fill>
      <patternFill patternType="solid">
        <fgColor theme="0" tint="-0.249977111117893"/>
        <bgColor indexed="64"/>
      </patternFill>
    </fill>
    <fill>
      <patternFill patternType="solid">
        <fgColor theme="3" tint="0.39997558519241921"/>
        <bgColor indexed="64"/>
      </patternFill>
    </fill>
    <fill>
      <patternFill patternType="solid">
        <fgColor theme="3" tint="0.59999389629810485"/>
        <bgColor indexed="64"/>
      </patternFill>
    </fill>
    <fill>
      <patternFill patternType="solid">
        <fgColor rgb="FFFFFF00"/>
        <bgColor indexed="64"/>
      </patternFill>
    </fill>
    <fill>
      <patternFill patternType="solid">
        <fgColor theme="8" tint="0.39997558519241921"/>
        <bgColor indexed="64"/>
      </patternFill>
    </fill>
    <fill>
      <patternFill patternType="solid">
        <fgColor rgb="FFFFFF66"/>
        <bgColor indexed="64"/>
      </patternFill>
    </fill>
    <fill>
      <patternFill patternType="solid">
        <fgColor theme="9" tint="0.59999389629810485"/>
        <bgColor indexed="64"/>
      </patternFill>
    </fill>
    <fill>
      <patternFill patternType="solid">
        <fgColor theme="0" tint="-4.9989318521683403E-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s>
  <cellStyleXfs count="1">
    <xf numFmtId="0" fontId="0" fillId="0" borderId="0"/>
  </cellStyleXfs>
  <cellXfs count="226">
    <xf numFmtId="0" fontId="0" fillId="0" borderId="0" xfId="0"/>
    <xf numFmtId="0" fontId="3" fillId="0" borderId="0" xfId="0" applyFont="1"/>
    <xf numFmtId="0" fontId="4" fillId="0" borderId="0" xfId="0" applyFont="1" applyBorder="1" applyAlignment="1"/>
    <xf numFmtId="0" fontId="5" fillId="0" borderId="0" xfId="0" applyFont="1"/>
    <xf numFmtId="0" fontId="5" fillId="4" borderId="0" xfId="0" applyFont="1" applyFill="1" applyBorder="1"/>
    <xf numFmtId="0" fontId="5" fillId="4" borderId="8" xfId="0" applyFont="1" applyFill="1" applyBorder="1"/>
    <xf numFmtId="0" fontId="5" fillId="4" borderId="6" xfId="0" applyFont="1" applyFill="1" applyBorder="1"/>
    <xf numFmtId="0" fontId="5" fillId="4" borderId="7" xfId="0" applyFont="1" applyFill="1" applyBorder="1"/>
    <xf numFmtId="0" fontId="5" fillId="4" borderId="9" xfId="0" applyFont="1" applyFill="1" applyBorder="1"/>
    <xf numFmtId="0" fontId="3" fillId="0" borderId="0" xfId="0" applyFont="1" applyProtection="1">
      <protection locked="0"/>
    </xf>
    <xf numFmtId="0" fontId="14" fillId="2" borderId="0" xfId="0" applyFont="1" applyFill="1" applyBorder="1" applyAlignment="1">
      <alignment horizontal="center"/>
    </xf>
    <xf numFmtId="0" fontId="10" fillId="2" borderId="0" xfId="0" applyFont="1" applyFill="1" applyBorder="1"/>
    <xf numFmtId="0" fontId="10" fillId="2" borderId="0" xfId="0" applyFont="1" applyFill="1" applyBorder="1" applyAlignment="1">
      <alignment horizontal="center"/>
    </xf>
    <xf numFmtId="0" fontId="10" fillId="2" borderId="0" xfId="0" applyFont="1" applyFill="1" applyBorder="1" applyAlignment="1"/>
    <xf numFmtId="0" fontId="10" fillId="2" borderId="0" xfId="0" applyFont="1" applyFill="1" applyBorder="1" applyAlignment="1">
      <alignment horizontal="right"/>
    </xf>
    <xf numFmtId="0" fontId="10" fillId="2" borderId="0" xfId="0" applyFont="1" applyFill="1" applyBorder="1" applyAlignment="1">
      <alignment vertical="center"/>
    </xf>
    <xf numFmtId="0" fontId="14" fillId="2" borderId="0" xfId="0" applyFont="1" applyFill="1" applyBorder="1"/>
    <xf numFmtId="0" fontId="12" fillId="4" borderId="0" xfId="0" applyFont="1" applyFill="1"/>
    <xf numFmtId="0" fontId="5" fillId="0" borderId="1" xfId="0" applyFont="1" applyBorder="1" applyAlignment="1" applyProtection="1">
      <alignment horizontal="center" vertical="center"/>
      <protection locked="0"/>
    </xf>
    <xf numFmtId="0" fontId="5" fillId="0" borderId="1" xfId="0" applyFont="1" applyBorder="1" applyAlignment="1" applyProtection="1">
      <alignment vertical="center"/>
      <protection locked="0"/>
    </xf>
    <xf numFmtId="0" fontId="5" fillId="0" borderId="0" xfId="0" applyFont="1" applyAlignment="1">
      <alignment vertical="center"/>
    </xf>
    <xf numFmtId="0" fontId="5" fillId="0" borderId="4" xfId="0" applyFont="1" applyBorder="1" applyAlignment="1" applyProtection="1">
      <alignment horizontal="center" vertical="center"/>
      <protection locked="0"/>
    </xf>
    <xf numFmtId="0" fontId="5" fillId="0" borderId="4" xfId="0" applyFont="1" applyBorder="1" applyAlignment="1" applyProtection="1">
      <alignment vertical="center"/>
      <protection locked="0"/>
    </xf>
    <xf numFmtId="0" fontId="10" fillId="9" borderId="6" xfId="0" applyFont="1" applyFill="1" applyBorder="1" applyAlignment="1">
      <alignment horizontal="left"/>
    </xf>
    <xf numFmtId="0" fontId="10" fillId="9" borderId="0" xfId="0" applyFont="1" applyFill="1" applyBorder="1" applyAlignment="1">
      <alignment horizontal="left"/>
    </xf>
    <xf numFmtId="0" fontId="5" fillId="2" borderId="0" xfId="0" applyFont="1" applyFill="1"/>
    <xf numFmtId="0" fontId="5" fillId="2" borderId="0" xfId="0" applyFont="1" applyFill="1" applyAlignment="1">
      <alignment vertical="center"/>
    </xf>
    <xf numFmtId="0" fontId="7" fillId="2" borderId="0" xfId="0" applyFont="1" applyFill="1" applyAlignment="1">
      <alignment vertical="center"/>
    </xf>
    <xf numFmtId="0" fontId="7" fillId="10" borderId="1" xfId="0" applyFont="1" applyFill="1" applyBorder="1" applyAlignment="1">
      <alignment horizontal="center" vertical="center"/>
    </xf>
    <xf numFmtId="164" fontId="9" fillId="0" borderId="1" xfId="0" applyNumberFormat="1" applyFont="1" applyBorder="1" applyAlignment="1">
      <alignment horizontal="center" vertical="center"/>
    </xf>
    <xf numFmtId="164" fontId="9" fillId="0" borderId="4" xfId="0" applyNumberFormat="1" applyFont="1" applyBorder="1" applyAlignment="1">
      <alignment horizontal="center" vertical="center"/>
    </xf>
    <xf numFmtId="0" fontId="5" fillId="4" borderId="5" xfId="0" applyFont="1" applyFill="1" applyBorder="1"/>
    <xf numFmtId="0" fontId="3" fillId="4" borderId="0" xfId="0" applyFont="1" applyFill="1"/>
    <xf numFmtId="0" fontId="3" fillId="0" borderId="0" xfId="0" applyFont="1" applyAlignment="1">
      <alignment horizontal="center" vertical="center"/>
    </xf>
    <xf numFmtId="0" fontId="3" fillId="0" borderId="0" xfId="0" applyFont="1" applyAlignment="1">
      <alignment horizontal="left"/>
    </xf>
    <xf numFmtId="0" fontId="3" fillId="7" borderId="0" xfId="0" applyFont="1" applyFill="1"/>
    <xf numFmtId="0" fontId="3" fillId="4" borderId="1" xfId="0" applyFont="1" applyFill="1" applyBorder="1" applyAlignment="1">
      <alignment horizontal="center"/>
    </xf>
    <xf numFmtId="0" fontId="3" fillId="7" borderId="0" xfId="0" applyFont="1" applyFill="1" applyAlignment="1">
      <alignment horizontal="center"/>
    </xf>
    <xf numFmtId="0" fontId="3" fillId="4" borderId="2" xfId="0" applyFont="1" applyFill="1" applyBorder="1" applyAlignment="1">
      <alignment horizontal="center"/>
    </xf>
    <xf numFmtId="0" fontId="10" fillId="8" borderId="1" xfId="0" applyFont="1" applyFill="1" applyBorder="1" applyAlignment="1">
      <alignment horizontal="center" vertical="center"/>
    </xf>
    <xf numFmtId="0" fontId="7" fillId="8" borderId="1" xfId="0" applyFont="1" applyFill="1" applyBorder="1" applyAlignment="1">
      <alignment horizontal="center"/>
    </xf>
    <xf numFmtId="0" fontId="3" fillId="9" borderId="1" xfId="0" applyFont="1" applyFill="1" applyBorder="1" applyAlignment="1">
      <alignment horizontal="center"/>
    </xf>
    <xf numFmtId="0" fontId="4" fillId="4" borderId="1" xfId="0" applyFont="1" applyFill="1" applyBorder="1" applyAlignment="1">
      <alignment horizontal="center"/>
    </xf>
    <xf numFmtId="0" fontId="12" fillId="9" borderId="0" xfId="0" applyFont="1" applyFill="1"/>
    <xf numFmtId="0" fontId="11" fillId="9" borderId="0" xfId="0" applyFont="1" applyFill="1" applyAlignment="1" applyProtection="1">
      <protection locked="0"/>
    </xf>
    <xf numFmtId="0" fontId="18" fillId="9" borderId="0" xfId="0" applyFont="1" applyFill="1" applyAlignment="1">
      <alignment horizontal="right" vertical="center"/>
    </xf>
    <xf numFmtId="0" fontId="11" fillId="9" borderId="0" xfId="0" applyFont="1" applyFill="1"/>
    <xf numFmtId="0" fontId="19" fillId="2" borderId="0" xfId="0" applyFont="1" applyFill="1" applyAlignment="1">
      <alignment horizontal="center" vertical="center"/>
    </xf>
    <xf numFmtId="0" fontId="21" fillId="2" borderId="0" xfId="0" applyFont="1" applyFill="1" applyAlignment="1">
      <alignment horizontal="center" vertical="center"/>
    </xf>
    <xf numFmtId="0" fontId="21" fillId="2" borderId="0" xfId="0" applyFont="1" applyFill="1" applyBorder="1" applyAlignment="1">
      <alignment horizontal="center" vertical="center"/>
    </xf>
    <xf numFmtId="0" fontId="3" fillId="2" borderId="0" xfId="0" applyFont="1" applyFill="1"/>
    <xf numFmtId="0" fontId="22" fillId="2" borderId="0" xfId="0" applyFont="1" applyFill="1" applyBorder="1"/>
    <xf numFmtId="0" fontId="22" fillId="2" borderId="0" xfId="0" applyFont="1" applyFill="1" applyBorder="1" applyAlignment="1">
      <alignment horizontal="center"/>
    </xf>
    <xf numFmtId="0" fontId="14" fillId="0" borderId="0" xfId="0" applyFont="1"/>
    <xf numFmtId="0" fontId="20" fillId="2" borderId="0" xfId="0" applyFont="1" applyFill="1" applyAlignment="1">
      <alignment horizontal="center" vertical="center"/>
    </xf>
    <xf numFmtId="0" fontId="20" fillId="2" borderId="0" xfId="0" applyFont="1" applyFill="1" applyBorder="1" applyAlignment="1">
      <alignment horizontal="center" vertical="center"/>
    </xf>
    <xf numFmtId="0" fontId="14" fillId="2" borderId="0" xfId="0" applyFont="1" applyFill="1"/>
    <xf numFmtId="0" fontId="17" fillId="2" borderId="0" xfId="0" applyFont="1" applyFill="1" applyBorder="1" applyAlignment="1">
      <alignment horizontal="left"/>
    </xf>
    <xf numFmtId="0" fontId="23" fillId="2" borderId="0" xfId="0" applyFont="1" applyFill="1" applyBorder="1" applyAlignment="1">
      <alignment horizontal="center"/>
    </xf>
    <xf numFmtId="0" fontId="23" fillId="2" borderId="0" xfId="0" applyFont="1" applyFill="1" applyBorder="1"/>
    <xf numFmtId="0" fontId="13" fillId="2" borderId="0" xfId="0" applyFont="1" applyFill="1" applyBorder="1"/>
    <xf numFmtId="0" fontId="3" fillId="2" borderId="0" xfId="0" applyFont="1" applyFill="1" applyAlignment="1">
      <alignment horizontal="center"/>
    </xf>
    <xf numFmtId="0" fontId="22" fillId="2" borderId="0" xfId="0" applyFont="1" applyFill="1" applyBorder="1" applyAlignment="1"/>
    <xf numFmtId="0" fontId="23" fillId="2" borderId="0" xfId="0" applyFont="1" applyFill="1" applyBorder="1" applyAlignment="1"/>
    <xf numFmtId="0" fontId="17" fillId="2" borderId="0" xfId="0" applyFont="1" applyFill="1" applyBorder="1"/>
    <xf numFmtId="0" fontId="3" fillId="0" borderId="1" xfId="0" applyFont="1" applyBorder="1"/>
    <xf numFmtId="0" fontId="3" fillId="0" borderId="0" xfId="0" applyFont="1" applyBorder="1" applyAlignment="1"/>
    <xf numFmtId="0" fontId="3" fillId="0" borderId="0" xfId="0" applyFont="1" applyBorder="1"/>
    <xf numFmtId="0" fontId="3" fillId="0" borderId="10" xfId="0" applyFont="1" applyBorder="1"/>
    <xf numFmtId="0" fontId="3" fillId="0" borderId="0" xfId="0" applyFont="1" applyBorder="1" applyAlignment="1">
      <alignment horizontal="center"/>
    </xf>
    <xf numFmtId="0" fontId="3" fillId="0" borderId="1" xfId="0" applyFont="1" applyBorder="1" applyAlignment="1">
      <alignment horizontal="left"/>
    </xf>
    <xf numFmtId="0" fontId="5" fillId="4" borderId="1" xfId="0" applyFont="1" applyFill="1" applyBorder="1" applyAlignment="1" applyProtection="1">
      <alignment vertical="center"/>
      <protection locked="0"/>
    </xf>
    <xf numFmtId="0" fontId="5" fillId="0" borderId="1" xfId="0" applyFont="1" applyBorder="1" applyAlignment="1">
      <alignment horizontal="center" vertical="center"/>
    </xf>
    <xf numFmtId="165" fontId="5" fillId="0" borderId="1" xfId="0" applyNumberFormat="1" applyFont="1" applyBorder="1" applyAlignment="1" applyProtection="1">
      <alignment horizontal="center" vertical="center"/>
      <protection locked="0"/>
    </xf>
    <xf numFmtId="0" fontId="5" fillId="0" borderId="1" xfId="0" applyFont="1" applyBorder="1" applyAlignment="1" applyProtection="1">
      <alignment horizontal="center" vertical="center"/>
      <protection hidden="1"/>
    </xf>
    <xf numFmtId="0" fontId="5" fillId="2" borderId="1" xfId="0" applyFont="1" applyFill="1" applyBorder="1" applyAlignment="1" applyProtection="1">
      <alignment vertical="center" wrapText="1"/>
      <protection hidden="1"/>
    </xf>
    <xf numFmtId="0" fontId="5" fillId="4" borderId="0" xfId="0" applyFont="1" applyFill="1" applyBorder="1" applyAlignment="1">
      <alignment horizontal="center"/>
    </xf>
    <xf numFmtId="0" fontId="5" fillId="2" borderId="2" xfId="0" applyFont="1" applyFill="1" applyBorder="1" applyAlignment="1">
      <alignment horizontal="center" vertical="center"/>
    </xf>
    <xf numFmtId="0" fontId="3" fillId="0" borderId="0" xfId="0" applyFont="1" applyBorder="1" applyAlignment="1">
      <alignment horizontal="center"/>
    </xf>
    <xf numFmtId="0" fontId="5" fillId="2" borderId="1" xfId="0" applyFont="1" applyFill="1" applyBorder="1" applyAlignment="1">
      <alignment horizontal="center" vertical="center"/>
    </xf>
    <xf numFmtId="0" fontId="4" fillId="0" borderId="0" xfId="0" applyFont="1" applyBorder="1" applyAlignment="1">
      <alignment horizontal="center"/>
    </xf>
    <xf numFmtId="0" fontId="5" fillId="4" borderId="0" xfId="0" applyFont="1" applyFill="1" applyBorder="1" applyAlignment="1" applyProtection="1">
      <protection locked="0"/>
    </xf>
    <xf numFmtId="0" fontId="5" fillId="4" borderId="0" xfId="0" applyFont="1" applyFill="1" applyBorder="1" applyAlignment="1"/>
    <xf numFmtId="0" fontId="7" fillId="9" borderId="5" xfId="0" applyFont="1" applyFill="1" applyBorder="1" applyAlignment="1">
      <alignment vertical="center"/>
    </xf>
    <xf numFmtId="0" fontId="7" fillId="9" borderId="11" xfId="0" applyFont="1" applyFill="1" applyBorder="1" applyAlignment="1">
      <alignment vertical="center"/>
    </xf>
    <xf numFmtId="0" fontId="7" fillId="9" borderId="6" xfId="0" applyFont="1" applyFill="1" applyBorder="1" applyAlignment="1">
      <alignment vertical="center"/>
    </xf>
    <xf numFmtId="0" fontId="7" fillId="9" borderId="12" xfId="0" applyFont="1" applyFill="1" applyBorder="1" applyAlignment="1">
      <alignment vertical="center"/>
    </xf>
    <xf numFmtId="0" fontId="7" fillId="9" borderId="7" xfId="0" applyFont="1" applyFill="1" applyBorder="1" applyAlignment="1">
      <alignment vertical="center"/>
    </xf>
    <xf numFmtId="0" fontId="7" fillId="9" borderId="13" xfId="0" applyFont="1" applyFill="1" applyBorder="1" applyAlignment="1">
      <alignment vertical="center"/>
    </xf>
    <xf numFmtId="0" fontId="3" fillId="0" borderId="0" xfId="0" applyFont="1" applyAlignment="1">
      <alignment vertical="center"/>
    </xf>
    <xf numFmtId="0" fontId="15" fillId="9" borderId="0" xfId="0" applyFont="1" applyFill="1" applyBorder="1" applyAlignment="1">
      <alignment horizontal="center" vertical="center"/>
    </xf>
    <xf numFmtId="0" fontId="16" fillId="9" borderId="0" xfId="0" applyFont="1" applyFill="1" applyBorder="1" applyAlignment="1">
      <alignment horizontal="center" vertical="center"/>
    </xf>
    <xf numFmtId="0" fontId="27" fillId="2" borderId="0" xfId="0" applyFont="1" applyFill="1" applyBorder="1" applyAlignment="1">
      <alignment horizontal="left"/>
    </xf>
    <xf numFmtId="0" fontId="6" fillId="2" borderId="0" xfId="0" applyFont="1" applyFill="1" applyAlignment="1">
      <alignment horizontal="right" vertical="center"/>
    </xf>
    <xf numFmtId="0" fontId="29" fillId="2" borderId="0" xfId="0" applyFont="1" applyFill="1" applyAlignment="1">
      <alignment vertical="center"/>
    </xf>
    <xf numFmtId="0" fontId="8" fillId="0" borderId="0" xfId="0" applyFont="1" applyFill="1" applyBorder="1" applyAlignment="1" applyProtection="1">
      <protection locked="0"/>
    </xf>
    <xf numFmtId="0" fontId="5" fillId="2" borderId="0" xfId="0" applyFont="1" applyFill="1" applyAlignment="1">
      <alignment horizontal="center"/>
    </xf>
    <xf numFmtId="0" fontId="8" fillId="0" borderId="0" xfId="0" applyFont="1" applyFill="1" applyBorder="1" applyAlignment="1" applyProtection="1">
      <alignment horizontal="center"/>
      <protection locked="0"/>
    </xf>
    <xf numFmtId="0" fontId="5" fillId="4" borderId="9" xfId="0" applyFont="1" applyFill="1" applyBorder="1" applyAlignment="1">
      <alignment horizontal="center"/>
    </xf>
    <xf numFmtId="0" fontId="5" fillId="0" borderId="0" xfId="0" applyFont="1" applyAlignment="1">
      <alignment horizontal="center"/>
    </xf>
    <xf numFmtId="0" fontId="11" fillId="9" borderId="0" xfId="0" applyFont="1" applyFill="1" applyAlignment="1" applyProtection="1">
      <alignment horizontal="center"/>
      <protection locked="0"/>
    </xf>
    <xf numFmtId="0" fontId="11" fillId="9" borderId="0" xfId="0" applyFont="1" applyFill="1" applyAlignment="1">
      <alignment horizontal="center"/>
    </xf>
    <xf numFmtId="0" fontId="5" fillId="2" borderId="0" xfId="0" applyFont="1" applyFill="1" applyAlignment="1">
      <alignment horizontal="center" vertical="center"/>
    </xf>
    <xf numFmtId="0" fontId="5" fillId="0" borderId="6" xfId="0" applyFont="1" applyBorder="1"/>
    <xf numFmtId="0" fontId="7" fillId="2" borderId="0" xfId="0" applyFont="1" applyFill="1" applyBorder="1" applyAlignment="1">
      <alignment vertical="top"/>
    </xf>
    <xf numFmtId="0" fontId="13" fillId="5" borderId="1" xfId="0" applyFont="1" applyFill="1" applyBorder="1" applyAlignment="1">
      <alignment horizontal="center" vertical="center"/>
    </xf>
    <xf numFmtId="0" fontId="13" fillId="5" borderId="1" xfId="0" applyFont="1" applyFill="1" applyBorder="1" applyAlignment="1">
      <alignment horizontal="center" vertical="center" wrapText="1"/>
    </xf>
    <xf numFmtId="0" fontId="13" fillId="5" borderId="2" xfId="0" applyFont="1" applyFill="1" applyBorder="1" applyAlignment="1">
      <alignment horizontal="center" vertical="center"/>
    </xf>
    <xf numFmtId="0" fontId="4" fillId="4" borderId="3" xfId="0" applyFont="1" applyFill="1" applyBorder="1" applyAlignment="1"/>
    <xf numFmtId="165" fontId="10" fillId="4" borderId="3" xfId="0" applyNumberFormat="1" applyFont="1" applyFill="1" applyBorder="1" applyAlignment="1"/>
    <xf numFmtId="0" fontId="10" fillId="4" borderId="3" xfId="0" applyFont="1" applyFill="1" applyBorder="1" applyAlignment="1"/>
    <xf numFmtId="0" fontId="10" fillId="4" borderId="3" xfId="0" applyNumberFormat="1" applyFont="1" applyFill="1" applyBorder="1" applyAlignment="1"/>
    <xf numFmtId="0" fontId="8" fillId="2" borderId="1" xfId="0" applyFont="1" applyFill="1" applyBorder="1" applyAlignment="1">
      <alignment horizontal="center" vertical="center"/>
    </xf>
    <xf numFmtId="0" fontId="6" fillId="9" borderId="0" xfId="0" applyFont="1" applyFill="1" applyBorder="1" applyAlignment="1" applyProtection="1">
      <alignment vertical="center"/>
      <protection locked="0"/>
    </xf>
    <xf numFmtId="0" fontId="1" fillId="0" borderId="0" xfId="0" applyFont="1"/>
    <xf numFmtId="0" fontId="1" fillId="0" borderId="0" xfId="0" applyFont="1" applyBorder="1" applyAlignment="1">
      <alignment horizontal="center" vertical="top"/>
    </xf>
    <xf numFmtId="0" fontId="30" fillId="0" borderId="0" xfId="0" applyFont="1" applyBorder="1" applyAlignment="1">
      <alignment horizontal="center" vertical="center"/>
    </xf>
    <xf numFmtId="0" fontId="1" fillId="0" borderId="10" xfId="0" applyFont="1" applyBorder="1" applyAlignment="1">
      <alignment horizontal="center" vertical="top"/>
    </xf>
    <xf numFmtId="0" fontId="1" fillId="0" borderId="1" xfId="0" applyFont="1" applyBorder="1" applyAlignment="1">
      <alignment horizontal="center" vertical="top"/>
    </xf>
    <xf numFmtId="0" fontId="1" fillId="0" borderId="0" xfId="0" applyFont="1" applyAlignment="1">
      <alignment horizontal="center" vertical="top"/>
    </xf>
    <xf numFmtId="0" fontId="10" fillId="2" borderId="0" xfId="0" applyFont="1" applyFill="1" applyBorder="1" applyAlignment="1">
      <alignment wrapText="1"/>
    </xf>
    <xf numFmtId="0" fontId="17" fillId="2" borderId="0" xfId="0" applyFont="1" applyFill="1" applyBorder="1" applyAlignment="1"/>
    <xf numFmtId="0" fontId="6" fillId="10" borderId="1" xfId="0" applyFont="1" applyFill="1" applyBorder="1" applyAlignment="1">
      <alignment horizontal="center" vertical="center" wrapText="1"/>
    </xf>
    <xf numFmtId="0" fontId="3" fillId="4" borderId="2" xfId="0" applyFont="1" applyFill="1" applyBorder="1" applyAlignment="1"/>
    <xf numFmtId="165" fontId="14" fillId="4" borderId="2" xfId="0" applyNumberFormat="1" applyFont="1" applyFill="1" applyBorder="1" applyAlignment="1">
      <alignment horizontal="left"/>
    </xf>
    <xf numFmtId="0" fontId="14" fillId="4" borderId="2" xfId="0" applyFont="1" applyFill="1" applyBorder="1" applyAlignment="1"/>
    <xf numFmtId="0" fontId="14" fillId="4" borderId="2" xfId="0" applyNumberFormat="1" applyFont="1" applyFill="1" applyBorder="1" applyAlignment="1"/>
    <xf numFmtId="0" fontId="34" fillId="2" borderId="14" xfId="0" applyFont="1" applyFill="1" applyBorder="1" applyAlignment="1">
      <alignment horizontal="center" vertical="center" wrapText="1"/>
    </xf>
    <xf numFmtId="0" fontId="25" fillId="9" borderId="4" xfId="0" applyFont="1" applyFill="1" applyBorder="1" applyAlignment="1">
      <alignment vertical="center"/>
    </xf>
    <xf numFmtId="0" fontId="25" fillId="9" borderId="15" xfId="0" applyFont="1" applyFill="1" applyBorder="1" applyAlignment="1">
      <alignment vertical="center"/>
    </xf>
    <xf numFmtId="0" fontId="7" fillId="9" borderId="15" xfId="0" applyFont="1" applyFill="1" applyBorder="1" applyAlignment="1">
      <alignment vertical="center"/>
    </xf>
    <xf numFmtId="0" fontId="7" fillId="9" borderId="10" xfId="0" applyFont="1" applyFill="1" applyBorder="1" applyAlignment="1">
      <alignment vertical="center"/>
    </xf>
    <xf numFmtId="0" fontId="36" fillId="0" borderId="0" xfId="0" applyFont="1" applyBorder="1" applyAlignment="1">
      <alignment horizontal="left" vertical="center"/>
    </xf>
    <xf numFmtId="0" fontId="30" fillId="0" borderId="2" xfId="0" applyFont="1" applyBorder="1" applyAlignment="1">
      <alignment horizontal="center" vertical="center"/>
    </xf>
    <xf numFmtId="0" fontId="36" fillId="0" borderId="0" xfId="0" applyFont="1" applyBorder="1" applyAlignment="1">
      <alignment vertical="top"/>
    </xf>
    <xf numFmtId="0" fontId="36" fillId="0" borderId="0" xfId="0" applyFont="1" applyBorder="1" applyAlignment="1">
      <alignment vertical="top" wrapText="1"/>
    </xf>
    <xf numFmtId="0" fontId="36" fillId="0" borderId="0" xfId="0" applyFont="1" applyBorder="1" applyAlignment="1">
      <alignment horizontal="center" vertical="top"/>
    </xf>
    <xf numFmtId="0" fontId="5" fillId="2" borderId="1" xfId="0" applyFont="1" applyFill="1" applyBorder="1" applyAlignment="1" applyProtection="1">
      <alignment horizontal="left" vertical="center" wrapText="1" indent="2"/>
      <protection hidden="1"/>
    </xf>
    <xf numFmtId="0" fontId="37" fillId="11" borderId="1" xfId="0" applyFont="1" applyFill="1" applyBorder="1" applyAlignment="1">
      <alignment horizontal="center" vertical="center"/>
    </xf>
    <xf numFmtId="0" fontId="6" fillId="13" borderId="0" xfId="0" applyFont="1" applyFill="1" applyBorder="1" applyAlignment="1">
      <alignment vertical="center" wrapText="1"/>
    </xf>
    <xf numFmtId="0" fontId="12" fillId="0" borderId="0" xfId="0" applyFont="1" applyFill="1" applyBorder="1"/>
    <xf numFmtId="0" fontId="5" fillId="0" borderId="0" xfId="0" applyFont="1" applyFill="1" applyBorder="1"/>
    <xf numFmtId="0" fontId="5" fillId="0" borderId="0" xfId="0" applyFont="1" applyFill="1" applyBorder="1" applyAlignment="1">
      <alignment vertical="center"/>
    </xf>
    <xf numFmtId="0" fontId="7" fillId="3" borderId="2" xfId="0" applyFont="1" applyFill="1" applyBorder="1" applyAlignment="1">
      <alignment horizontal="center" vertical="center"/>
    </xf>
    <xf numFmtId="164" fontId="9" fillId="0" borderId="2" xfId="0" applyNumberFormat="1" applyFont="1" applyBorder="1" applyAlignment="1">
      <alignment horizontal="center" vertical="center"/>
    </xf>
    <xf numFmtId="164" fontId="9" fillId="0" borderId="5" xfId="0" applyNumberFormat="1" applyFont="1" applyBorder="1" applyAlignment="1">
      <alignment horizontal="center" vertical="center"/>
    </xf>
    <xf numFmtId="1" fontId="7" fillId="12" borderId="1" xfId="0" applyNumberFormat="1" applyFont="1" applyFill="1" applyBorder="1" applyAlignment="1">
      <alignment horizontal="center" vertical="center"/>
    </xf>
    <xf numFmtId="0" fontId="8" fillId="16" borderId="1" xfId="0" applyFont="1" applyFill="1" applyBorder="1" applyAlignment="1" applyProtection="1">
      <alignment horizontal="center" vertical="center"/>
      <protection locked="0"/>
    </xf>
    <xf numFmtId="0" fontId="38" fillId="15" borderId="1" xfId="0" applyFont="1" applyFill="1" applyBorder="1" applyAlignment="1">
      <alignment horizontal="center" vertical="center" wrapText="1"/>
    </xf>
    <xf numFmtId="0" fontId="33" fillId="14" borderId="1" xfId="0" applyFont="1" applyFill="1" applyBorder="1" applyAlignment="1">
      <alignment horizontal="center" vertical="center"/>
    </xf>
    <xf numFmtId="0" fontId="37" fillId="0" borderId="1" xfId="0" applyFont="1" applyBorder="1" applyAlignment="1">
      <alignment horizontal="left" vertical="center" wrapText="1"/>
    </xf>
    <xf numFmtId="0" fontId="33" fillId="10" borderId="1" xfId="0" applyFont="1" applyFill="1" applyBorder="1" applyAlignment="1">
      <alignment vertical="center"/>
    </xf>
    <xf numFmtId="0" fontId="33" fillId="11" borderId="1" xfId="0" applyFont="1" applyFill="1" applyBorder="1" applyAlignment="1">
      <alignment horizontal="center" vertical="center"/>
    </xf>
    <xf numFmtId="0" fontId="37" fillId="0" borderId="1" xfId="0" applyFont="1" applyBorder="1" applyAlignment="1">
      <alignment horizontal="justify" vertical="center" wrapText="1"/>
    </xf>
    <xf numFmtId="0" fontId="37" fillId="0" borderId="0" xfId="0" applyFont="1" applyBorder="1" applyAlignment="1">
      <alignment vertical="center"/>
    </xf>
    <xf numFmtId="0" fontId="37" fillId="0" borderId="0" xfId="0" applyFont="1" applyBorder="1" applyAlignment="1">
      <alignment horizontal="left" vertical="center" wrapText="1"/>
    </xf>
    <xf numFmtId="0" fontId="37" fillId="0" borderId="1" xfId="0" applyFont="1" applyBorder="1" applyAlignment="1">
      <alignment vertical="center" wrapText="1"/>
    </xf>
    <xf numFmtId="0" fontId="37" fillId="0" borderId="0" xfId="0" applyFont="1" applyBorder="1" applyAlignment="1">
      <alignment vertical="center" wrapText="1"/>
    </xf>
    <xf numFmtId="0" fontId="37" fillId="0" borderId="7" xfId="0" applyFont="1" applyBorder="1" applyAlignment="1">
      <alignment vertical="center"/>
    </xf>
    <xf numFmtId="0" fontId="37" fillId="0" borderId="2" xfId="0" applyFont="1" applyBorder="1" applyAlignment="1">
      <alignment vertical="center"/>
    </xf>
    <xf numFmtId="0" fontId="37" fillId="0" borderId="0" xfId="0" applyFont="1" applyAlignment="1">
      <alignment vertical="center"/>
    </xf>
    <xf numFmtId="0" fontId="34" fillId="15" borderId="14" xfId="0" applyFont="1" applyFill="1" applyBorder="1" applyAlignment="1">
      <alignment horizontal="center" vertical="center" wrapText="1"/>
    </xf>
    <xf numFmtId="0" fontId="8" fillId="15" borderId="1" xfId="0" applyFont="1" applyFill="1" applyBorder="1" applyAlignment="1">
      <alignment horizontal="center" vertical="center"/>
    </xf>
    <xf numFmtId="0" fontId="5" fillId="15" borderId="1" xfId="0" applyFont="1" applyFill="1" applyBorder="1" applyAlignment="1" applyProtection="1">
      <alignment horizontal="left" vertical="center" wrapText="1" indent="2"/>
      <protection hidden="1"/>
    </xf>
    <xf numFmtId="0" fontId="5" fillId="4" borderId="0" xfId="0" applyFont="1" applyFill="1" applyBorder="1" applyAlignment="1" applyProtection="1">
      <alignment horizontal="center"/>
      <protection locked="0"/>
    </xf>
    <xf numFmtId="0" fontId="5" fillId="4" borderId="8" xfId="0" applyFont="1" applyFill="1" applyBorder="1" applyAlignment="1">
      <alignment horizontal="center"/>
    </xf>
    <xf numFmtId="0" fontId="36" fillId="0" borderId="0" xfId="0" applyFont="1" applyBorder="1" applyAlignment="1">
      <alignment horizontal="center" vertical="top"/>
    </xf>
    <xf numFmtId="0" fontId="35" fillId="9" borderId="15" xfId="0" applyFont="1" applyFill="1" applyBorder="1" applyAlignment="1">
      <alignment horizontal="center" vertical="center"/>
    </xf>
    <xf numFmtId="0" fontId="17" fillId="12" borderId="0" xfId="0" applyFont="1" applyFill="1" applyBorder="1" applyAlignment="1">
      <alignment horizontal="left"/>
    </xf>
    <xf numFmtId="0" fontId="10" fillId="12" borderId="0" xfId="0" applyFont="1" applyFill="1" applyBorder="1"/>
    <xf numFmtId="0" fontId="10" fillId="12" borderId="0" xfId="0" applyFont="1" applyFill="1" applyBorder="1" applyAlignment="1">
      <alignment horizontal="right"/>
    </xf>
    <xf numFmtId="0" fontId="17" fillId="12" borderId="0" xfId="0" applyFont="1" applyFill="1" applyBorder="1"/>
    <xf numFmtId="0" fontId="5" fillId="4" borderId="8" xfId="0" applyFont="1" applyFill="1" applyBorder="1" applyAlignment="1"/>
    <xf numFmtId="0" fontId="5" fillId="0" borderId="0" xfId="0" applyFont="1" applyBorder="1"/>
    <xf numFmtId="0" fontId="5" fillId="0" borderId="0" xfId="0" applyFont="1" applyBorder="1" applyAlignment="1">
      <alignment horizontal="center"/>
    </xf>
    <xf numFmtId="0" fontId="5" fillId="4" borderId="11" xfId="0" applyFont="1" applyFill="1" applyBorder="1" applyAlignment="1">
      <alignment horizontal="center"/>
    </xf>
    <xf numFmtId="0" fontId="5" fillId="4" borderId="12" xfId="0" applyFont="1" applyFill="1" applyBorder="1" applyAlignment="1">
      <alignment horizontal="center"/>
    </xf>
    <xf numFmtId="0" fontId="5" fillId="4" borderId="13" xfId="0" applyFont="1" applyFill="1" applyBorder="1" applyAlignment="1">
      <alignment horizontal="center"/>
    </xf>
    <xf numFmtId="0" fontId="5" fillId="4" borderId="4" xfId="0" applyFont="1" applyFill="1" applyBorder="1" applyAlignment="1" applyProtection="1">
      <alignment vertical="center"/>
      <protection locked="0"/>
    </xf>
    <xf numFmtId="165" fontId="5" fillId="0" borderId="4" xfId="0" applyNumberFormat="1" applyFont="1" applyBorder="1" applyAlignment="1" applyProtection="1">
      <alignment horizontal="center" vertical="center"/>
      <protection locked="0"/>
    </xf>
    <xf numFmtId="0" fontId="5" fillId="0" borderId="4" xfId="0" applyFont="1" applyBorder="1" applyAlignment="1" applyProtection="1">
      <alignment horizontal="center" vertical="center"/>
      <protection hidden="1"/>
    </xf>
    <xf numFmtId="0" fontId="8" fillId="16" borderId="4" xfId="0" applyFont="1" applyFill="1" applyBorder="1" applyAlignment="1" applyProtection="1">
      <alignment horizontal="center" vertical="center"/>
      <protection locked="0"/>
    </xf>
    <xf numFmtId="1" fontId="7" fillId="12" borderId="4" xfId="0" applyNumberFormat="1" applyFont="1" applyFill="1" applyBorder="1" applyAlignment="1">
      <alignment horizontal="center" vertical="center"/>
    </xf>
    <xf numFmtId="17" fontId="6" fillId="9" borderId="0" xfId="0" applyNumberFormat="1" applyFont="1" applyFill="1" applyBorder="1" applyAlignment="1" applyProtection="1">
      <alignment vertical="center"/>
      <protection locked="0"/>
    </xf>
    <xf numFmtId="0" fontId="39" fillId="0" borderId="2" xfId="0" applyFont="1" applyBorder="1" applyAlignment="1">
      <alignment vertical="center"/>
    </xf>
    <xf numFmtId="0" fontId="40" fillId="0" borderId="1" xfId="0" quotePrefix="1" applyFont="1" applyBorder="1" applyAlignment="1" applyProtection="1">
      <alignment horizontal="center" vertical="center"/>
      <protection locked="0"/>
    </xf>
    <xf numFmtId="0" fontId="41" fillId="0" borderId="3" xfId="0" applyFont="1" applyBorder="1" applyAlignment="1">
      <alignment horizontal="center" vertical="center"/>
    </xf>
    <xf numFmtId="0" fontId="39" fillId="0" borderId="6" xfId="0" applyFont="1" applyBorder="1" applyAlignment="1">
      <alignment vertical="center"/>
    </xf>
    <xf numFmtId="0" fontId="41" fillId="0" borderId="13" xfId="0" applyFont="1" applyBorder="1" applyAlignment="1">
      <alignment horizontal="center" vertical="center"/>
    </xf>
    <xf numFmtId="0" fontId="39" fillId="0" borderId="1" xfId="0" applyFont="1" applyBorder="1" applyAlignment="1">
      <alignment vertical="center"/>
    </xf>
    <xf numFmtId="0" fontId="13" fillId="6" borderId="1" xfId="0" applyFont="1" applyFill="1" applyBorder="1" applyAlignment="1">
      <alignment horizontal="center" vertical="center" wrapText="1"/>
    </xf>
    <xf numFmtId="0" fontId="11" fillId="6" borderId="4" xfId="0" applyFont="1" applyFill="1" applyBorder="1" applyAlignment="1">
      <alignment horizontal="center" vertical="center"/>
    </xf>
    <xf numFmtId="0" fontId="11" fillId="6" borderId="10" xfId="0" applyFont="1" applyFill="1" applyBorder="1" applyAlignment="1">
      <alignment horizontal="center" vertical="center"/>
    </xf>
    <xf numFmtId="0" fontId="11" fillId="6" borderId="4" xfId="0" applyFont="1" applyFill="1" applyBorder="1" applyAlignment="1">
      <alignment horizontal="center" vertical="center" wrapText="1"/>
    </xf>
    <xf numFmtId="0" fontId="11" fillId="6" borderId="10" xfId="0" applyFont="1" applyFill="1" applyBorder="1" applyAlignment="1">
      <alignment horizontal="center" vertical="center" wrapText="1"/>
    </xf>
    <xf numFmtId="0" fontId="11" fillId="6" borderId="5" xfId="0" applyFont="1" applyFill="1" applyBorder="1" applyAlignment="1">
      <alignment horizontal="center" vertical="center"/>
    </xf>
    <xf numFmtId="0" fontId="7" fillId="13" borderId="2" xfId="0" applyFont="1" applyFill="1" applyBorder="1" applyAlignment="1">
      <alignment horizontal="center" vertical="center" wrapText="1"/>
    </xf>
    <xf numFmtId="0" fontId="7" fillId="13" borderId="14" xfId="0" applyFont="1" applyFill="1" applyBorder="1" applyAlignment="1">
      <alignment horizontal="center" vertical="center" wrapText="1"/>
    </xf>
    <xf numFmtId="0" fontId="7" fillId="13" borderId="3" xfId="0" applyFont="1" applyFill="1" applyBorder="1" applyAlignment="1">
      <alignment horizontal="center" vertical="center" wrapText="1"/>
    </xf>
    <xf numFmtId="0" fontId="35" fillId="9" borderId="11" xfId="0" applyFont="1" applyFill="1" applyBorder="1" applyAlignment="1">
      <alignment horizontal="center" vertical="center" textRotation="90"/>
    </xf>
    <xf numFmtId="0" fontId="35" fillId="9" borderId="12" xfId="0" applyFont="1" applyFill="1" applyBorder="1" applyAlignment="1">
      <alignment horizontal="center" vertical="center" textRotation="90"/>
    </xf>
    <xf numFmtId="0" fontId="35" fillId="9" borderId="13" xfId="0" applyFont="1" applyFill="1" applyBorder="1" applyAlignment="1">
      <alignment horizontal="center" vertical="center" textRotation="90"/>
    </xf>
    <xf numFmtId="0" fontId="7" fillId="9" borderId="0" xfId="0" applyFont="1" applyFill="1" applyBorder="1" applyAlignment="1">
      <alignment horizontal="center" vertical="center"/>
    </xf>
    <xf numFmtId="0" fontId="28" fillId="9" borderId="0" xfId="0" applyFont="1" applyFill="1" applyBorder="1" applyAlignment="1">
      <alignment horizontal="center" vertical="center"/>
    </xf>
    <xf numFmtId="0" fontId="10" fillId="9" borderId="6" xfId="0" applyFont="1" applyFill="1" applyBorder="1" applyAlignment="1">
      <alignment horizontal="left"/>
    </xf>
    <xf numFmtId="0" fontId="10" fillId="9" borderId="0" xfId="0" applyFont="1" applyFill="1" applyBorder="1" applyAlignment="1">
      <alignment horizontal="left"/>
    </xf>
    <xf numFmtId="0" fontId="10" fillId="9" borderId="5" xfId="0" applyFont="1" applyFill="1" applyBorder="1" applyAlignment="1">
      <alignment horizontal="left"/>
    </xf>
    <xf numFmtId="0" fontId="10" fillId="9" borderId="8" xfId="0" applyFont="1" applyFill="1" applyBorder="1" applyAlignment="1">
      <alignment horizontal="left"/>
    </xf>
    <xf numFmtId="0" fontId="13" fillId="5" borderId="4" xfId="0" applyFont="1" applyFill="1" applyBorder="1" applyAlignment="1">
      <alignment horizontal="center" vertical="center"/>
    </xf>
    <xf numFmtId="0" fontId="6" fillId="2" borderId="2" xfId="0" applyFont="1" applyFill="1" applyBorder="1" applyAlignment="1">
      <alignment horizontal="left" vertical="center" wrapText="1" indent="1"/>
    </xf>
    <xf numFmtId="0" fontId="6" fillId="2" borderId="3" xfId="0" applyFont="1" applyFill="1" applyBorder="1" applyAlignment="1">
      <alignment horizontal="left" vertical="center" wrapText="1" indent="1"/>
    </xf>
    <xf numFmtId="0" fontId="20" fillId="2" borderId="2" xfId="0" applyFont="1" applyFill="1" applyBorder="1" applyAlignment="1">
      <alignment horizontal="left" vertical="center" wrapText="1"/>
    </xf>
    <xf numFmtId="0" fontId="20" fillId="2" borderId="14" xfId="0" applyFont="1" applyFill="1" applyBorder="1" applyAlignment="1">
      <alignment horizontal="left" vertical="center" wrapText="1"/>
    </xf>
    <xf numFmtId="0" fontId="20" fillId="2" borderId="3" xfId="0" applyFont="1" applyFill="1" applyBorder="1" applyAlignment="1">
      <alignment horizontal="left" vertical="center" wrapText="1"/>
    </xf>
    <xf numFmtId="0" fontId="24" fillId="4" borderId="0" xfId="0" applyFont="1" applyFill="1" applyAlignment="1">
      <alignment horizontal="center" vertical="center"/>
    </xf>
    <xf numFmtId="0" fontId="7" fillId="2" borderId="0" xfId="0" applyFont="1" applyFill="1" applyBorder="1" applyAlignment="1">
      <alignment horizontal="left" wrapText="1"/>
    </xf>
    <xf numFmtId="0" fontId="10" fillId="9" borderId="7" xfId="0" applyFont="1" applyFill="1" applyBorder="1" applyAlignment="1">
      <alignment horizontal="left"/>
    </xf>
    <xf numFmtId="0" fontId="10" fillId="9" borderId="9" xfId="0" applyFont="1" applyFill="1" applyBorder="1" applyAlignment="1">
      <alignment horizontal="left"/>
    </xf>
    <xf numFmtId="0" fontId="32" fillId="2" borderId="0" xfId="0" applyFont="1" applyFill="1" applyBorder="1" applyAlignment="1">
      <alignment horizontal="center" vertical="center"/>
    </xf>
    <xf numFmtId="0" fontId="31" fillId="11" borderId="5" xfId="0" applyFont="1" applyFill="1" applyBorder="1" applyAlignment="1">
      <alignment horizontal="center" vertical="center" wrapText="1"/>
    </xf>
    <xf numFmtId="0" fontId="31" fillId="11" borderId="7" xfId="0" applyFont="1" applyFill="1" applyBorder="1" applyAlignment="1">
      <alignment horizontal="center" vertical="center" wrapText="1"/>
    </xf>
    <xf numFmtId="0" fontId="36" fillId="0" borderId="0" xfId="0" applyFont="1" applyBorder="1" applyAlignment="1">
      <alignment horizontal="center" vertical="top"/>
    </xf>
    <xf numFmtId="0" fontId="14" fillId="2" borderId="0" xfId="0" applyFont="1" applyFill="1" applyBorder="1" applyAlignment="1">
      <alignment horizontal="center" vertical="center" wrapText="1"/>
    </xf>
    <xf numFmtId="0" fontId="22" fillId="2" borderId="0" xfId="0" applyFont="1" applyFill="1" applyBorder="1" applyAlignment="1">
      <alignment horizontal="center" vertical="center" wrapText="1"/>
    </xf>
    <xf numFmtId="0" fontId="22" fillId="2" borderId="0" xfId="0" applyFont="1" applyFill="1" applyBorder="1" applyAlignment="1">
      <alignment vertical="center" wrapText="1"/>
    </xf>
    <xf numFmtId="0" fontId="26" fillId="9" borderId="0" xfId="0" applyFont="1" applyFill="1" applyAlignment="1">
      <alignment horizontal="center" vertical="center"/>
    </xf>
  </cellXfs>
  <cellStyles count="1">
    <cellStyle name="Normal" xfId="0" builtinId="0"/>
  </cellStyles>
  <dxfs count="0"/>
  <tableStyles count="0" defaultTableStyle="TableStyleMedium9" defaultPivotStyle="PivotStyleLight16"/>
  <colors>
    <mruColors>
      <color rgb="FFFFFF66"/>
      <color rgb="FF000099"/>
      <color rgb="FFCC3399"/>
      <color rgb="FFFF9900"/>
      <color rgb="FF00FFFF"/>
      <color rgb="FFE45AD4"/>
      <color rgb="FF00CC99"/>
      <color rgb="FFFF3399"/>
      <color rgb="FF009900"/>
      <color rgb="FFC7D8FD"/>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MY"/>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1"/>
    <c:plotArea>
      <c:layout/>
      <c:barChart>
        <c:barDir val="col"/>
        <c:grouping val="clustered"/>
        <c:varyColors val="0"/>
        <c:ser>
          <c:idx val="0"/>
          <c:order val="0"/>
          <c:tx>
            <c:strRef>
              <c:f>'GRAF PELAPORAN'!$B$29</c:f>
              <c:strCache>
                <c:ptCount val="1"/>
                <c:pt idx="0">
                  <c:v>BIL. MURID</c:v>
                </c:pt>
              </c:strCache>
            </c:strRef>
          </c:tx>
          <c:invertIfNegative val="0"/>
          <c:dLbls>
            <c:showLegendKey val="0"/>
            <c:showVal val="1"/>
            <c:showCatName val="0"/>
            <c:showSerName val="0"/>
            <c:showPercent val="0"/>
            <c:showBubbleSize val="0"/>
            <c:showLeaderLines val="0"/>
          </c:dLbls>
          <c:cat>
            <c:strRef>
              <c:f>'GRAF PELAPORAN'!$C$28:$H$28</c:f>
              <c:strCache>
                <c:ptCount val="6"/>
                <c:pt idx="0">
                  <c:v>TP 1</c:v>
                </c:pt>
                <c:pt idx="1">
                  <c:v>TP 2</c:v>
                </c:pt>
                <c:pt idx="2">
                  <c:v> TP 3</c:v>
                </c:pt>
                <c:pt idx="3">
                  <c:v>TP 4</c:v>
                </c:pt>
                <c:pt idx="4">
                  <c:v>TP  5</c:v>
                </c:pt>
                <c:pt idx="5">
                  <c:v>TP 6</c:v>
                </c:pt>
              </c:strCache>
            </c:strRef>
          </c:cat>
          <c:val>
            <c:numRef>
              <c:f>'GRAF PELAPORAN'!$C$29:$H$29</c:f>
              <c:numCache>
                <c:formatCode>General</c:formatCode>
                <c:ptCount val="6"/>
                <c:pt idx="0">
                  <c:v>0</c:v>
                </c:pt>
                <c:pt idx="1">
                  <c:v>0</c:v>
                </c:pt>
                <c:pt idx="2">
                  <c:v>4</c:v>
                </c:pt>
                <c:pt idx="3">
                  <c:v>2</c:v>
                </c:pt>
                <c:pt idx="4">
                  <c:v>9</c:v>
                </c:pt>
                <c:pt idx="5">
                  <c:v>3</c:v>
                </c:pt>
              </c:numCache>
            </c:numRef>
          </c:val>
        </c:ser>
        <c:dLbls>
          <c:showLegendKey val="0"/>
          <c:showVal val="0"/>
          <c:showCatName val="0"/>
          <c:showSerName val="0"/>
          <c:showPercent val="0"/>
          <c:showBubbleSize val="0"/>
        </c:dLbls>
        <c:gapWidth val="150"/>
        <c:axId val="101901056"/>
        <c:axId val="101902592"/>
      </c:barChart>
      <c:catAx>
        <c:axId val="101901056"/>
        <c:scaling>
          <c:orientation val="minMax"/>
        </c:scaling>
        <c:delete val="0"/>
        <c:axPos val="b"/>
        <c:majorTickMark val="out"/>
        <c:minorTickMark val="none"/>
        <c:tickLblPos val="nextTo"/>
        <c:crossAx val="101902592"/>
        <c:crosses val="autoZero"/>
        <c:auto val="1"/>
        <c:lblAlgn val="ctr"/>
        <c:lblOffset val="100"/>
        <c:noMultiLvlLbl val="0"/>
      </c:catAx>
      <c:valAx>
        <c:axId val="101902592"/>
        <c:scaling>
          <c:orientation val="minMax"/>
          <c:max val="60"/>
        </c:scaling>
        <c:delete val="0"/>
        <c:axPos val="l"/>
        <c:numFmt formatCode="General" sourceLinked="1"/>
        <c:majorTickMark val="out"/>
        <c:minorTickMark val="none"/>
        <c:tickLblPos val="nextTo"/>
        <c:crossAx val="101901056"/>
        <c:crosses val="autoZero"/>
        <c:crossBetween val="between"/>
        <c:majorUnit val="10"/>
      </c:valAx>
    </c:plotArea>
    <c:plotVisOnly val="1"/>
    <c:dispBlanksAs val="gap"/>
    <c:showDLblsOverMax val="0"/>
  </c:chart>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n-MY"/>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1"/>
    <c:plotArea>
      <c:layout/>
      <c:barChart>
        <c:barDir val="col"/>
        <c:grouping val="clustered"/>
        <c:varyColors val="0"/>
        <c:ser>
          <c:idx val="0"/>
          <c:order val="0"/>
          <c:tx>
            <c:strRef>
              <c:f>'GRAF PELAPORAN'!$B$101</c:f>
              <c:strCache>
                <c:ptCount val="1"/>
                <c:pt idx="0">
                  <c:v>BIL. MURID</c:v>
                </c:pt>
              </c:strCache>
            </c:strRef>
          </c:tx>
          <c:invertIfNegative val="0"/>
          <c:dLbls>
            <c:showLegendKey val="0"/>
            <c:showVal val="1"/>
            <c:showCatName val="0"/>
            <c:showSerName val="0"/>
            <c:showPercent val="0"/>
            <c:showBubbleSize val="0"/>
            <c:showLeaderLines val="0"/>
          </c:dLbls>
          <c:cat>
            <c:strRef>
              <c:f>'GRAF PELAPORAN'!$C$100:$H$100</c:f>
              <c:strCache>
                <c:ptCount val="6"/>
                <c:pt idx="0">
                  <c:v>TP 1</c:v>
                </c:pt>
                <c:pt idx="1">
                  <c:v>TP 2</c:v>
                </c:pt>
                <c:pt idx="2">
                  <c:v> TP 3</c:v>
                </c:pt>
                <c:pt idx="3">
                  <c:v>TP 4</c:v>
                </c:pt>
                <c:pt idx="4">
                  <c:v>TP  5</c:v>
                </c:pt>
                <c:pt idx="5">
                  <c:v>TP 6</c:v>
                </c:pt>
              </c:strCache>
            </c:strRef>
          </c:cat>
          <c:val>
            <c:numRef>
              <c:f>'GRAF PELAPORAN'!$C$101:$H$101</c:f>
              <c:numCache>
                <c:formatCode>General</c:formatCode>
                <c:ptCount val="6"/>
                <c:pt idx="0">
                  <c:v>0</c:v>
                </c:pt>
                <c:pt idx="1">
                  <c:v>0</c:v>
                </c:pt>
                <c:pt idx="2">
                  <c:v>3</c:v>
                </c:pt>
                <c:pt idx="3">
                  <c:v>3</c:v>
                </c:pt>
                <c:pt idx="4">
                  <c:v>9</c:v>
                </c:pt>
                <c:pt idx="5">
                  <c:v>3</c:v>
                </c:pt>
              </c:numCache>
            </c:numRef>
          </c:val>
        </c:ser>
        <c:dLbls>
          <c:showLegendKey val="0"/>
          <c:showVal val="0"/>
          <c:showCatName val="0"/>
          <c:showSerName val="0"/>
          <c:showPercent val="0"/>
          <c:showBubbleSize val="0"/>
        </c:dLbls>
        <c:gapWidth val="150"/>
        <c:axId val="115228032"/>
        <c:axId val="115250304"/>
      </c:barChart>
      <c:catAx>
        <c:axId val="115228032"/>
        <c:scaling>
          <c:orientation val="minMax"/>
        </c:scaling>
        <c:delete val="0"/>
        <c:axPos val="b"/>
        <c:majorTickMark val="out"/>
        <c:minorTickMark val="none"/>
        <c:tickLblPos val="nextTo"/>
        <c:crossAx val="115250304"/>
        <c:crosses val="autoZero"/>
        <c:auto val="1"/>
        <c:lblAlgn val="ctr"/>
        <c:lblOffset val="100"/>
        <c:noMultiLvlLbl val="0"/>
      </c:catAx>
      <c:valAx>
        <c:axId val="115250304"/>
        <c:scaling>
          <c:orientation val="minMax"/>
          <c:max val="60"/>
        </c:scaling>
        <c:delete val="0"/>
        <c:axPos val="l"/>
        <c:numFmt formatCode="General" sourceLinked="1"/>
        <c:majorTickMark val="out"/>
        <c:minorTickMark val="none"/>
        <c:tickLblPos val="nextTo"/>
        <c:crossAx val="115228032"/>
        <c:crosses val="autoZero"/>
        <c:crossBetween val="between"/>
        <c:majorUnit val="10"/>
      </c:valAx>
    </c:plotArea>
    <c:plotVisOnly val="1"/>
    <c:dispBlanksAs val="gap"/>
    <c:showDLblsOverMax val="0"/>
  </c:chart>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n-MY"/>
  <c:roundedCorners val="0"/>
  <mc:AlternateContent xmlns:mc="http://schemas.openxmlformats.org/markup-compatibility/2006">
    <mc:Choice xmlns:c14="http://schemas.microsoft.com/office/drawing/2007/8/2/chart" Requires="c14">
      <c14:style val="116"/>
    </mc:Choice>
    <mc:Fallback>
      <c:style val="16"/>
    </mc:Fallback>
  </mc:AlternateContent>
  <c:chart>
    <c:autoTitleDeleted val="1"/>
    <c:plotArea>
      <c:layout/>
      <c:barChart>
        <c:barDir val="col"/>
        <c:grouping val="clustered"/>
        <c:varyColors val="0"/>
        <c:ser>
          <c:idx val="0"/>
          <c:order val="0"/>
          <c:tx>
            <c:strRef>
              <c:f>'GRAF PELAPORAN'!$J$101</c:f>
              <c:strCache>
                <c:ptCount val="1"/>
                <c:pt idx="0">
                  <c:v>BIL. MURID</c:v>
                </c:pt>
              </c:strCache>
            </c:strRef>
          </c:tx>
          <c:invertIfNegative val="0"/>
          <c:dLbls>
            <c:showLegendKey val="0"/>
            <c:showVal val="1"/>
            <c:showCatName val="0"/>
            <c:showSerName val="0"/>
            <c:showPercent val="0"/>
            <c:showBubbleSize val="0"/>
            <c:showLeaderLines val="0"/>
          </c:dLbls>
          <c:cat>
            <c:strRef>
              <c:f>'GRAF PELAPORAN'!$K$100:$P$100</c:f>
              <c:strCache>
                <c:ptCount val="6"/>
                <c:pt idx="0">
                  <c:v>TP 1</c:v>
                </c:pt>
                <c:pt idx="1">
                  <c:v>TP 2</c:v>
                </c:pt>
                <c:pt idx="2">
                  <c:v> TP 3</c:v>
                </c:pt>
                <c:pt idx="3">
                  <c:v>TP 4</c:v>
                </c:pt>
                <c:pt idx="4">
                  <c:v>TP  5</c:v>
                </c:pt>
                <c:pt idx="5">
                  <c:v>TP 6</c:v>
                </c:pt>
              </c:strCache>
            </c:strRef>
          </c:cat>
          <c:val>
            <c:numRef>
              <c:f>'GRAF PELAPORAN'!$K$101:$P$101</c:f>
              <c:numCache>
                <c:formatCode>General</c:formatCode>
                <c:ptCount val="6"/>
                <c:pt idx="0">
                  <c:v>0</c:v>
                </c:pt>
                <c:pt idx="1">
                  <c:v>0</c:v>
                </c:pt>
                <c:pt idx="2">
                  <c:v>3</c:v>
                </c:pt>
                <c:pt idx="3">
                  <c:v>9</c:v>
                </c:pt>
                <c:pt idx="4">
                  <c:v>3</c:v>
                </c:pt>
                <c:pt idx="5">
                  <c:v>3</c:v>
                </c:pt>
              </c:numCache>
            </c:numRef>
          </c:val>
        </c:ser>
        <c:dLbls>
          <c:showLegendKey val="0"/>
          <c:showVal val="0"/>
          <c:showCatName val="0"/>
          <c:showSerName val="0"/>
          <c:showPercent val="0"/>
          <c:showBubbleSize val="0"/>
        </c:dLbls>
        <c:gapWidth val="150"/>
        <c:axId val="115258112"/>
        <c:axId val="115259648"/>
      </c:barChart>
      <c:catAx>
        <c:axId val="115258112"/>
        <c:scaling>
          <c:orientation val="minMax"/>
        </c:scaling>
        <c:delete val="0"/>
        <c:axPos val="b"/>
        <c:majorTickMark val="out"/>
        <c:minorTickMark val="none"/>
        <c:tickLblPos val="nextTo"/>
        <c:crossAx val="115259648"/>
        <c:crosses val="autoZero"/>
        <c:auto val="1"/>
        <c:lblAlgn val="ctr"/>
        <c:lblOffset val="100"/>
        <c:noMultiLvlLbl val="0"/>
      </c:catAx>
      <c:valAx>
        <c:axId val="115259648"/>
        <c:scaling>
          <c:orientation val="minMax"/>
          <c:max val="60"/>
        </c:scaling>
        <c:delete val="0"/>
        <c:axPos val="l"/>
        <c:numFmt formatCode="General" sourceLinked="1"/>
        <c:majorTickMark val="out"/>
        <c:minorTickMark val="none"/>
        <c:tickLblPos val="nextTo"/>
        <c:crossAx val="115258112"/>
        <c:crosses val="autoZero"/>
        <c:crossBetween val="between"/>
        <c:majorUnit val="10"/>
      </c:valAx>
    </c:plotArea>
    <c:plotVisOnly val="1"/>
    <c:dispBlanksAs val="gap"/>
    <c:showDLblsOverMax val="0"/>
  </c:chart>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en-MY"/>
  <c:roundedCorners val="0"/>
  <mc:AlternateContent xmlns:mc="http://schemas.openxmlformats.org/markup-compatibility/2006">
    <mc:Choice xmlns:c14="http://schemas.microsoft.com/office/drawing/2007/8/2/chart" Requires="c14">
      <c14:style val="129"/>
    </mc:Choice>
    <mc:Fallback>
      <c:style val="29"/>
    </mc:Fallback>
  </mc:AlternateContent>
  <c:chart>
    <c:autoTitleDeleted val="1"/>
    <c:plotArea>
      <c:layout/>
      <c:barChart>
        <c:barDir val="col"/>
        <c:grouping val="clustered"/>
        <c:varyColors val="0"/>
        <c:ser>
          <c:idx val="0"/>
          <c:order val="0"/>
          <c:tx>
            <c:strRef>
              <c:f>'GRAF PELAPORAN'!$B$119</c:f>
              <c:strCache>
                <c:ptCount val="1"/>
                <c:pt idx="0">
                  <c:v>BIL. MURID</c:v>
                </c:pt>
              </c:strCache>
            </c:strRef>
          </c:tx>
          <c:invertIfNegative val="0"/>
          <c:dLbls>
            <c:showLegendKey val="0"/>
            <c:showVal val="1"/>
            <c:showCatName val="0"/>
            <c:showSerName val="0"/>
            <c:showPercent val="0"/>
            <c:showBubbleSize val="0"/>
            <c:showLeaderLines val="0"/>
          </c:dLbls>
          <c:cat>
            <c:strRef>
              <c:f>'GRAF PELAPORAN'!$C$118:$H$118</c:f>
              <c:strCache>
                <c:ptCount val="6"/>
                <c:pt idx="0">
                  <c:v>TP 1</c:v>
                </c:pt>
                <c:pt idx="1">
                  <c:v>TP 2</c:v>
                </c:pt>
                <c:pt idx="2">
                  <c:v> TP 3</c:v>
                </c:pt>
                <c:pt idx="3">
                  <c:v>TP 4</c:v>
                </c:pt>
                <c:pt idx="4">
                  <c:v>TP  5</c:v>
                </c:pt>
                <c:pt idx="5">
                  <c:v>TP 6</c:v>
                </c:pt>
              </c:strCache>
            </c:strRef>
          </c:cat>
          <c:val>
            <c:numRef>
              <c:f>'GRAF PELAPORAN'!$C$119:$H$119</c:f>
              <c:numCache>
                <c:formatCode>General</c:formatCode>
                <c:ptCount val="6"/>
                <c:pt idx="0">
                  <c:v>0</c:v>
                </c:pt>
                <c:pt idx="1">
                  <c:v>0</c:v>
                </c:pt>
                <c:pt idx="2">
                  <c:v>3</c:v>
                </c:pt>
                <c:pt idx="3">
                  <c:v>9</c:v>
                </c:pt>
                <c:pt idx="4">
                  <c:v>3</c:v>
                </c:pt>
                <c:pt idx="5">
                  <c:v>3</c:v>
                </c:pt>
              </c:numCache>
            </c:numRef>
          </c:val>
        </c:ser>
        <c:dLbls>
          <c:showLegendKey val="0"/>
          <c:showVal val="0"/>
          <c:showCatName val="0"/>
          <c:showSerName val="0"/>
          <c:showPercent val="0"/>
          <c:showBubbleSize val="0"/>
        </c:dLbls>
        <c:gapWidth val="150"/>
        <c:axId val="115271552"/>
        <c:axId val="115273088"/>
      </c:barChart>
      <c:catAx>
        <c:axId val="115271552"/>
        <c:scaling>
          <c:orientation val="minMax"/>
        </c:scaling>
        <c:delete val="0"/>
        <c:axPos val="b"/>
        <c:majorTickMark val="out"/>
        <c:minorTickMark val="none"/>
        <c:tickLblPos val="nextTo"/>
        <c:crossAx val="115273088"/>
        <c:crosses val="autoZero"/>
        <c:auto val="1"/>
        <c:lblAlgn val="ctr"/>
        <c:lblOffset val="100"/>
        <c:noMultiLvlLbl val="0"/>
      </c:catAx>
      <c:valAx>
        <c:axId val="115273088"/>
        <c:scaling>
          <c:orientation val="minMax"/>
          <c:max val="60"/>
        </c:scaling>
        <c:delete val="0"/>
        <c:axPos val="l"/>
        <c:numFmt formatCode="General" sourceLinked="1"/>
        <c:majorTickMark val="out"/>
        <c:minorTickMark val="none"/>
        <c:tickLblPos val="nextTo"/>
        <c:crossAx val="115271552"/>
        <c:crosses val="autoZero"/>
        <c:crossBetween val="between"/>
        <c:majorUnit val="10"/>
      </c:valAx>
    </c:plotArea>
    <c:plotVisOnly val="1"/>
    <c:dispBlanksAs val="gap"/>
    <c:showDLblsOverMax val="0"/>
  </c:chart>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en-MY"/>
  <c:roundedCorners val="0"/>
  <mc:AlternateContent xmlns:mc="http://schemas.openxmlformats.org/markup-compatibility/2006">
    <mc:Choice xmlns:c14="http://schemas.microsoft.com/office/drawing/2007/8/2/chart" Requires="c14">
      <c14:style val="129"/>
    </mc:Choice>
    <mc:Fallback>
      <c:style val="29"/>
    </mc:Fallback>
  </mc:AlternateContent>
  <c:chart>
    <c:autoTitleDeleted val="1"/>
    <c:plotArea>
      <c:layout/>
      <c:barChart>
        <c:barDir val="col"/>
        <c:grouping val="clustered"/>
        <c:varyColors val="0"/>
        <c:ser>
          <c:idx val="0"/>
          <c:order val="0"/>
          <c:tx>
            <c:strRef>
              <c:f>'GRAF PELAPORAN'!$B$137</c:f>
              <c:strCache>
                <c:ptCount val="1"/>
                <c:pt idx="0">
                  <c:v>BIL. MURID</c:v>
                </c:pt>
              </c:strCache>
            </c:strRef>
          </c:tx>
          <c:invertIfNegative val="0"/>
          <c:cat>
            <c:multiLvlStrRef>
              <c:f>'GRAF PELAPORAN'!$C$136:$H$136</c:f>
            </c:multiLvlStrRef>
          </c:cat>
          <c:val>
            <c:numRef>
              <c:f>'GRAF PELAPORAN'!$C$137:$H$137</c:f>
            </c:numRef>
          </c:val>
        </c:ser>
        <c:dLbls>
          <c:showLegendKey val="0"/>
          <c:showVal val="0"/>
          <c:showCatName val="0"/>
          <c:showSerName val="0"/>
          <c:showPercent val="0"/>
          <c:showBubbleSize val="0"/>
        </c:dLbls>
        <c:gapWidth val="150"/>
        <c:axId val="115309184"/>
        <c:axId val="115315072"/>
      </c:barChart>
      <c:catAx>
        <c:axId val="115309184"/>
        <c:scaling>
          <c:orientation val="minMax"/>
        </c:scaling>
        <c:delete val="0"/>
        <c:axPos val="b"/>
        <c:majorTickMark val="out"/>
        <c:minorTickMark val="none"/>
        <c:tickLblPos val="nextTo"/>
        <c:crossAx val="115315072"/>
        <c:crosses val="autoZero"/>
        <c:auto val="1"/>
        <c:lblAlgn val="ctr"/>
        <c:lblOffset val="100"/>
        <c:noMultiLvlLbl val="0"/>
      </c:catAx>
      <c:valAx>
        <c:axId val="115315072"/>
        <c:scaling>
          <c:orientation val="minMax"/>
          <c:max val="60"/>
        </c:scaling>
        <c:delete val="0"/>
        <c:axPos val="l"/>
        <c:numFmt formatCode="General" sourceLinked="1"/>
        <c:majorTickMark val="out"/>
        <c:minorTickMark val="none"/>
        <c:tickLblPos val="nextTo"/>
        <c:crossAx val="115309184"/>
        <c:crosses val="autoZero"/>
        <c:crossBetween val="between"/>
        <c:majorUnit val="10"/>
      </c:valAx>
    </c:plotArea>
    <c:legend>
      <c:legendPos val="r"/>
      <c:overlay val="0"/>
    </c:legend>
    <c:plotVisOnly val="1"/>
    <c:dispBlanksAs val="gap"/>
    <c:showDLblsOverMax val="0"/>
  </c:chart>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en-MY"/>
  <c:roundedCorners val="0"/>
  <mc:AlternateContent xmlns:mc="http://schemas.openxmlformats.org/markup-compatibility/2006">
    <mc:Choice xmlns:c14="http://schemas.microsoft.com/office/drawing/2007/8/2/chart" Requires="c14">
      <c14:style val="130"/>
    </mc:Choice>
    <mc:Fallback>
      <c:style val="30"/>
    </mc:Fallback>
  </mc:AlternateContent>
  <c:chart>
    <c:autoTitleDeleted val="1"/>
    <c:plotArea>
      <c:layout/>
      <c:barChart>
        <c:barDir val="col"/>
        <c:grouping val="clustered"/>
        <c:varyColors val="0"/>
        <c:ser>
          <c:idx val="0"/>
          <c:order val="0"/>
          <c:tx>
            <c:strRef>
              <c:f>'GRAF PELAPORAN'!$J$137</c:f>
              <c:strCache>
                <c:ptCount val="1"/>
                <c:pt idx="0">
                  <c:v>BIL. MURID</c:v>
                </c:pt>
              </c:strCache>
            </c:strRef>
          </c:tx>
          <c:invertIfNegative val="0"/>
          <c:cat>
            <c:multiLvlStrRef>
              <c:f>'GRAF PELAPORAN'!$K$136:$P$136</c:f>
            </c:multiLvlStrRef>
          </c:cat>
          <c:val>
            <c:numRef>
              <c:f>'GRAF PELAPORAN'!$K$137:$P$137</c:f>
            </c:numRef>
          </c:val>
        </c:ser>
        <c:dLbls>
          <c:showLegendKey val="0"/>
          <c:showVal val="0"/>
          <c:showCatName val="0"/>
          <c:showSerName val="0"/>
          <c:showPercent val="0"/>
          <c:showBubbleSize val="0"/>
        </c:dLbls>
        <c:gapWidth val="150"/>
        <c:axId val="115335168"/>
        <c:axId val="115336704"/>
      </c:barChart>
      <c:catAx>
        <c:axId val="115335168"/>
        <c:scaling>
          <c:orientation val="minMax"/>
        </c:scaling>
        <c:delete val="0"/>
        <c:axPos val="b"/>
        <c:majorTickMark val="out"/>
        <c:minorTickMark val="none"/>
        <c:tickLblPos val="nextTo"/>
        <c:crossAx val="115336704"/>
        <c:crosses val="autoZero"/>
        <c:auto val="1"/>
        <c:lblAlgn val="ctr"/>
        <c:lblOffset val="100"/>
        <c:noMultiLvlLbl val="0"/>
      </c:catAx>
      <c:valAx>
        <c:axId val="115336704"/>
        <c:scaling>
          <c:orientation val="minMax"/>
          <c:max val="60"/>
        </c:scaling>
        <c:delete val="0"/>
        <c:axPos val="l"/>
        <c:numFmt formatCode="General" sourceLinked="1"/>
        <c:majorTickMark val="out"/>
        <c:minorTickMark val="none"/>
        <c:tickLblPos val="nextTo"/>
        <c:crossAx val="115335168"/>
        <c:crosses val="autoZero"/>
        <c:crossBetween val="between"/>
        <c:majorUnit val="10"/>
      </c:valAx>
    </c:plotArea>
    <c:legend>
      <c:legendPos val="r"/>
      <c:overlay val="0"/>
    </c:legend>
    <c:plotVisOnly val="1"/>
    <c:dispBlanksAs val="gap"/>
    <c:showDLblsOverMax val="0"/>
  </c:chart>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en-MY"/>
  <c:roundedCorners val="0"/>
  <mc:AlternateContent xmlns:mc="http://schemas.openxmlformats.org/markup-compatibility/2006">
    <mc:Choice xmlns:c14="http://schemas.microsoft.com/office/drawing/2007/8/2/chart" Requires="c14">
      <c14:style val="130"/>
    </mc:Choice>
    <mc:Fallback>
      <c:style val="30"/>
    </mc:Fallback>
  </mc:AlternateContent>
  <c:chart>
    <c:autoTitleDeleted val="1"/>
    <c:plotArea>
      <c:layout/>
      <c:barChart>
        <c:barDir val="col"/>
        <c:grouping val="clustered"/>
        <c:varyColors val="0"/>
        <c:ser>
          <c:idx val="0"/>
          <c:order val="0"/>
          <c:tx>
            <c:strRef>
              <c:f>'GRAF PELAPORAN'!$B$155</c:f>
              <c:strCache>
                <c:ptCount val="1"/>
                <c:pt idx="0">
                  <c:v>BIL. MURID</c:v>
                </c:pt>
              </c:strCache>
            </c:strRef>
          </c:tx>
          <c:invertIfNegative val="0"/>
          <c:cat>
            <c:multiLvlStrRef>
              <c:f>'GRAF PELAPORAN'!$C$154:$H$154</c:f>
            </c:multiLvlStrRef>
          </c:cat>
          <c:val>
            <c:numRef>
              <c:f>'GRAF PELAPORAN'!$C$155:$H$155</c:f>
            </c:numRef>
          </c:val>
        </c:ser>
        <c:dLbls>
          <c:showLegendKey val="0"/>
          <c:showVal val="0"/>
          <c:showCatName val="0"/>
          <c:showSerName val="0"/>
          <c:showPercent val="0"/>
          <c:showBubbleSize val="0"/>
        </c:dLbls>
        <c:gapWidth val="150"/>
        <c:axId val="116409472"/>
        <c:axId val="116411008"/>
      </c:barChart>
      <c:catAx>
        <c:axId val="116409472"/>
        <c:scaling>
          <c:orientation val="minMax"/>
        </c:scaling>
        <c:delete val="0"/>
        <c:axPos val="b"/>
        <c:majorTickMark val="out"/>
        <c:minorTickMark val="none"/>
        <c:tickLblPos val="nextTo"/>
        <c:crossAx val="116411008"/>
        <c:crosses val="autoZero"/>
        <c:auto val="1"/>
        <c:lblAlgn val="ctr"/>
        <c:lblOffset val="100"/>
        <c:noMultiLvlLbl val="0"/>
      </c:catAx>
      <c:valAx>
        <c:axId val="116411008"/>
        <c:scaling>
          <c:orientation val="minMax"/>
          <c:max val="60"/>
        </c:scaling>
        <c:delete val="0"/>
        <c:axPos val="l"/>
        <c:numFmt formatCode="General" sourceLinked="1"/>
        <c:majorTickMark val="out"/>
        <c:minorTickMark val="none"/>
        <c:tickLblPos val="nextTo"/>
        <c:crossAx val="116409472"/>
        <c:crosses val="autoZero"/>
        <c:crossBetween val="between"/>
        <c:majorUnit val="10"/>
      </c:valAx>
    </c:plotArea>
    <c:legend>
      <c:legendPos val="r"/>
      <c:overlay val="0"/>
    </c:legend>
    <c:plotVisOnly val="1"/>
    <c:dispBlanksAs val="gap"/>
    <c:showDLblsOverMax val="0"/>
  </c:chart>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en-MY"/>
  <c:roundedCorners val="0"/>
  <mc:AlternateContent xmlns:mc="http://schemas.openxmlformats.org/markup-compatibility/2006">
    <mc:Choice xmlns:c14="http://schemas.microsoft.com/office/drawing/2007/8/2/chart" Requires="c14">
      <c14:style val="130"/>
    </mc:Choice>
    <mc:Fallback>
      <c:style val="30"/>
    </mc:Fallback>
  </mc:AlternateContent>
  <c:chart>
    <c:autoTitleDeleted val="1"/>
    <c:plotArea>
      <c:layout/>
      <c:barChart>
        <c:barDir val="col"/>
        <c:grouping val="clustered"/>
        <c:varyColors val="0"/>
        <c:ser>
          <c:idx val="0"/>
          <c:order val="0"/>
          <c:tx>
            <c:strRef>
              <c:f>'GRAF PELAPORAN'!$J$155</c:f>
              <c:strCache>
                <c:ptCount val="1"/>
                <c:pt idx="0">
                  <c:v>BIL. MURID</c:v>
                </c:pt>
              </c:strCache>
            </c:strRef>
          </c:tx>
          <c:invertIfNegative val="0"/>
          <c:cat>
            <c:multiLvlStrRef>
              <c:f>'GRAF PELAPORAN'!$K$154:$P$154</c:f>
            </c:multiLvlStrRef>
          </c:cat>
          <c:val>
            <c:numRef>
              <c:f>'GRAF PELAPORAN'!$K$155:$P$155</c:f>
            </c:numRef>
          </c:val>
        </c:ser>
        <c:dLbls>
          <c:showLegendKey val="0"/>
          <c:showVal val="0"/>
          <c:showCatName val="0"/>
          <c:showSerName val="0"/>
          <c:showPercent val="0"/>
          <c:showBubbleSize val="0"/>
        </c:dLbls>
        <c:gapWidth val="150"/>
        <c:axId val="116418816"/>
        <c:axId val="116436992"/>
      </c:barChart>
      <c:catAx>
        <c:axId val="116418816"/>
        <c:scaling>
          <c:orientation val="minMax"/>
        </c:scaling>
        <c:delete val="0"/>
        <c:axPos val="b"/>
        <c:majorTickMark val="none"/>
        <c:minorTickMark val="none"/>
        <c:tickLblPos val="nextTo"/>
        <c:crossAx val="116436992"/>
        <c:crosses val="autoZero"/>
        <c:auto val="1"/>
        <c:lblAlgn val="ctr"/>
        <c:lblOffset val="100"/>
        <c:noMultiLvlLbl val="0"/>
      </c:catAx>
      <c:valAx>
        <c:axId val="116436992"/>
        <c:scaling>
          <c:orientation val="minMax"/>
          <c:max val="60"/>
        </c:scaling>
        <c:delete val="0"/>
        <c:axPos val="l"/>
        <c:numFmt formatCode="General" sourceLinked="1"/>
        <c:majorTickMark val="none"/>
        <c:minorTickMark val="none"/>
        <c:tickLblPos val="nextTo"/>
        <c:crossAx val="116418816"/>
        <c:crosses val="autoZero"/>
        <c:crossBetween val="between"/>
        <c:majorUnit val="10"/>
      </c:valAx>
    </c:plotArea>
    <c:legend>
      <c:legendPos val="r"/>
      <c:overlay val="0"/>
    </c:legend>
    <c:plotVisOnly val="1"/>
    <c:dispBlanksAs val="gap"/>
    <c:showDLblsOverMax val="0"/>
  </c:chart>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c:date1904 val="0"/>
  <c:lang val="en-MY"/>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1"/>
    <c:plotArea>
      <c:layout/>
      <c:barChart>
        <c:barDir val="col"/>
        <c:grouping val="clustered"/>
        <c:varyColors val="0"/>
        <c:ser>
          <c:idx val="0"/>
          <c:order val="0"/>
          <c:tx>
            <c:strRef>
              <c:f>'GRAF PELAPORAN'!$B$10</c:f>
              <c:strCache>
                <c:ptCount val="1"/>
                <c:pt idx="0">
                  <c:v>BIL. MURID</c:v>
                </c:pt>
              </c:strCache>
            </c:strRef>
          </c:tx>
          <c:invertIfNegative val="0"/>
          <c:dLbls>
            <c:showLegendKey val="0"/>
            <c:showVal val="1"/>
            <c:showCatName val="0"/>
            <c:showSerName val="0"/>
            <c:showPercent val="0"/>
            <c:showBubbleSize val="0"/>
            <c:showLeaderLines val="0"/>
          </c:dLbls>
          <c:cat>
            <c:strRef>
              <c:f>'GRAF PELAPORAN'!$C$9:$H$9</c:f>
              <c:strCache>
                <c:ptCount val="6"/>
                <c:pt idx="0">
                  <c:v>TP 1</c:v>
                </c:pt>
                <c:pt idx="1">
                  <c:v>TP 2</c:v>
                </c:pt>
                <c:pt idx="2">
                  <c:v> TP 3</c:v>
                </c:pt>
                <c:pt idx="3">
                  <c:v>TP 4</c:v>
                </c:pt>
                <c:pt idx="4">
                  <c:v>TP  5</c:v>
                </c:pt>
                <c:pt idx="5">
                  <c:v>TP 6</c:v>
                </c:pt>
              </c:strCache>
            </c:strRef>
          </c:cat>
          <c:val>
            <c:numRef>
              <c:f>'GRAF PELAPORAN'!$C$10:$H$10</c:f>
              <c:numCache>
                <c:formatCode>General</c:formatCode>
                <c:ptCount val="6"/>
                <c:pt idx="0">
                  <c:v>0</c:v>
                </c:pt>
                <c:pt idx="1">
                  <c:v>0</c:v>
                </c:pt>
                <c:pt idx="2">
                  <c:v>0</c:v>
                </c:pt>
                <c:pt idx="3">
                  <c:v>0</c:v>
                </c:pt>
                <c:pt idx="4">
                  <c:v>3</c:v>
                </c:pt>
                <c:pt idx="5">
                  <c:v>15</c:v>
                </c:pt>
              </c:numCache>
            </c:numRef>
          </c:val>
        </c:ser>
        <c:dLbls>
          <c:showLegendKey val="0"/>
          <c:showVal val="0"/>
          <c:showCatName val="0"/>
          <c:showSerName val="0"/>
          <c:showPercent val="0"/>
          <c:showBubbleSize val="0"/>
        </c:dLbls>
        <c:gapWidth val="150"/>
        <c:axId val="116449280"/>
        <c:axId val="116450816"/>
      </c:barChart>
      <c:catAx>
        <c:axId val="116449280"/>
        <c:scaling>
          <c:orientation val="minMax"/>
        </c:scaling>
        <c:delete val="0"/>
        <c:axPos val="b"/>
        <c:majorTickMark val="none"/>
        <c:minorTickMark val="none"/>
        <c:tickLblPos val="nextTo"/>
        <c:crossAx val="116450816"/>
        <c:crosses val="autoZero"/>
        <c:auto val="1"/>
        <c:lblAlgn val="ctr"/>
        <c:lblOffset val="100"/>
        <c:noMultiLvlLbl val="0"/>
      </c:catAx>
      <c:valAx>
        <c:axId val="116450816"/>
        <c:scaling>
          <c:orientation val="minMax"/>
          <c:max val="60"/>
        </c:scaling>
        <c:delete val="0"/>
        <c:axPos val="l"/>
        <c:numFmt formatCode="General" sourceLinked="1"/>
        <c:majorTickMark val="none"/>
        <c:minorTickMark val="none"/>
        <c:tickLblPos val="nextTo"/>
        <c:crossAx val="116449280"/>
        <c:crosses val="autoZero"/>
        <c:crossBetween val="between"/>
        <c:majorUnit val="10"/>
      </c:valAx>
    </c:plotArea>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MY"/>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1"/>
    <c:plotArea>
      <c:layout/>
      <c:barChart>
        <c:barDir val="col"/>
        <c:grouping val="clustered"/>
        <c:varyColors val="0"/>
        <c:ser>
          <c:idx val="0"/>
          <c:order val="0"/>
          <c:tx>
            <c:strRef>
              <c:f>'GRAF PELAPORAN'!$J$10</c:f>
              <c:strCache>
                <c:ptCount val="1"/>
                <c:pt idx="0">
                  <c:v>BIL. MURID</c:v>
                </c:pt>
              </c:strCache>
            </c:strRef>
          </c:tx>
          <c:invertIfNegative val="0"/>
          <c:dLbls>
            <c:showLegendKey val="0"/>
            <c:showVal val="1"/>
            <c:showCatName val="0"/>
            <c:showSerName val="0"/>
            <c:showPercent val="0"/>
            <c:showBubbleSize val="0"/>
            <c:showLeaderLines val="0"/>
          </c:dLbls>
          <c:cat>
            <c:strRef>
              <c:f>'GRAF PELAPORAN'!$K$9:$P$9</c:f>
              <c:strCache>
                <c:ptCount val="6"/>
                <c:pt idx="0">
                  <c:v>TP 1</c:v>
                </c:pt>
                <c:pt idx="1">
                  <c:v>TP 2</c:v>
                </c:pt>
                <c:pt idx="2">
                  <c:v> TP 3</c:v>
                </c:pt>
                <c:pt idx="3">
                  <c:v>TP 4</c:v>
                </c:pt>
                <c:pt idx="4">
                  <c:v>TP  5</c:v>
                </c:pt>
                <c:pt idx="5">
                  <c:v>TP 6</c:v>
                </c:pt>
              </c:strCache>
            </c:strRef>
          </c:cat>
          <c:val>
            <c:numRef>
              <c:f>'GRAF PELAPORAN'!$K$10:$P$10</c:f>
              <c:numCache>
                <c:formatCode>General</c:formatCode>
                <c:ptCount val="6"/>
                <c:pt idx="0">
                  <c:v>0</c:v>
                </c:pt>
                <c:pt idx="1">
                  <c:v>0</c:v>
                </c:pt>
                <c:pt idx="2">
                  <c:v>3</c:v>
                </c:pt>
                <c:pt idx="3">
                  <c:v>9</c:v>
                </c:pt>
                <c:pt idx="4">
                  <c:v>3</c:v>
                </c:pt>
                <c:pt idx="5">
                  <c:v>3</c:v>
                </c:pt>
              </c:numCache>
            </c:numRef>
          </c:val>
        </c:ser>
        <c:dLbls>
          <c:showLegendKey val="0"/>
          <c:showVal val="0"/>
          <c:showCatName val="0"/>
          <c:showSerName val="0"/>
          <c:showPercent val="0"/>
          <c:showBubbleSize val="0"/>
        </c:dLbls>
        <c:gapWidth val="150"/>
        <c:axId val="101930880"/>
        <c:axId val="101932416"/>
      </c:barChart>
      <c:catAx>
        <c:axId val="101930880"/>
        <c:scaling>
          <c:orientation val="minMax"/>
        </c:scaling>
        <c:delete val="0"/>
        <c:axPos val="b"/>
        <c:majorTickMark val="out"/>
        <c:minorTickMark val="none"/>
        <c:tickLblPos val="nextTo"/>
        <c:crossAx val="101932416"/>
        <c:crosses val="autoZero"/>
        <c:auto val="1"/>
        <c:lblAlgn val="ctr"/>
        <c:lblOffset val="100"/>
        <c:noMultiLvlLbl val="0"/>
      </c:catAx>
      <c:valAx>
        <c:axId val="101932416"/>
        <c:scaling>
          <c:orientation val="minMax"/>
          <c:max val="60"/>
        </c:scaling>
        <c:delete val="0"/>
        <c:axPos val="l"/>
        <c:numFmt formatCode="General" sourceLinked="1"/>
        <c:majorTickMark val="out"/>
        <c:minorTickMark val="none"/>
        <c:tickLblPos val="nextTo"/>
        <c:crossAx val="101930880"/>
        <c:crosses val="autoZero"/>
        <c:crossBetween val="between"/>
        <c:majorUnit val="10"/>
      </c:valAx>
    </c:plotArea>
    <c:plotVisOnly val="1"/>
    <c:dispBlanksAs val="gap"/>
    <c:showDLblsOverMax val="0"/>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MY"/>
  <c:roundedCorners val="0"/>
  <mc:AlternateContent xmlns:mc="http://schemas.openxmlformats.org/markup-compatibility/2006">
    <mc:Choice xmlns:c14="http://schemas.microsoft.com/office/drawing/2007/8/2/chart" Requires="c14">
      <c14:style val="116"/>
    </mc:Choice>
    <mc:Fallback>
      <c:style val="16"/>
    </mc:Fallback>
  </mc:AlternateContent>
  <c:chart>
    <c:autoTitleDeleted val="1"/>
    <c:plotArea>
      <c:layout/>
      <c:barChart>
        <c:barDir val="col"/>
        <c:grouping val="clustered"/>
        <c:varyColors val="0"/>
        <c:ser>
          <c:idx val="0"/>
          <c:order val="0"/>
          <c:tx>
            <c:strRef>
              <c:f>'GRAF PELAPORAN'!$J$29</c:f>
              <c:strCache>
                <c:ptCount val="1"/>
                <c:pt idx="0">
                  <c:v>BIL. MURID</c:v>
                </c:pt>
              </c:strCache>
            </c:strRef>
          </c:tx>
          <c:invertIfNegative val="0"/>
          <c:dLbls>
            <c:showLegendKey val="0"/>
            <c:showVal val="1"/>
            <c:showCatName val="0"/>
            <c:showSerName val="0"/>
            <c:showPercent val="0"/>
            <c:showBubbleSize val="0"/>
            <c:showLeaderLines val="0"/>
          </c:dLbls>
          <c:cat>
            <c:strRef>
              <c:f>'GRAF PELAPORAN'!$K$28:$P$28</c:f>
              <c:strCache>
                <c:ptCount val="6"/>
                <c:pt idx="0">
                  <c:v>TP 1</c:v>
                </c:pt>
                <c:pt idx="1">
                  <c:v>TP 2</c:v>
                </c:pt>
                <c:pt idx="2">
                  <c:v> TP 3</c:v>
                </c:pt>
                <c:pt idx="3">
                  <c:v>TP 4</c:v>
                </c:pt>
                <c:pt idx="4">
                  <c:v>TP  5</c:v>
                </c:pt>
                <c:pt idx="5">
                  <c:v>TP 6</c:v>
                </c:pt>
              </c:strCache>
            </c:strRef>
          </c:cat>
          <c:val>
            <c:numRef>
              <c:f>'GRAF PELAPORAN'!$K$29:$P$29</c:f>
              <c:numCache>
                <c:formatCode>General</c:formatCode>
                <c:ptCount val="6"/>
                <c:pt idx="0">
                  <c:v>0</c:v>
                </c:pt>
                <c:pt idx="1">
                  <c:v>0</c:v>
                </c:pt>
                <c:pt idx="2">
                  <c:v>0</c:v>
                </c:pt>
                <c:pt idx="3">
                  <c:v>9</c:v>
                </c:pt>
                <c:pt idx="4">
                  <c:v>6</c:v>
                </c:pt>
                <c:pt idx="5">
                  <c:v>3</c:v>
                </c:pt>
              </c:numCache>
            </c:numRef>
          </c:val>
        </c:ser>
        <c:dLbls>
          <c:showLegendKey val="0"/>
          <c:showVal val="0"/>
          <c:showCatName val="0"/>
          <c:showSerName val="0"/>
          <c:showPercent val="0"/>
          <c:showBubbleSize val="0"/>
        </c:dLbls>
        <c:gapWidth val="150"/>
        <c:axId val="101956608"/>
        <c:axId val="101958400"/>
      </c:barChart>
      <c:catAx>
        <c:axId val="101956608"/>
        <c:scaling>
          <c:orientation val="minMax"/>
        </c:scaling>
        <c:delete val="0"/>
        <c:axPos val="b"/>
        <c:majorTickMark val="out"/>
        <c:minorTickMark val="none"/>
        <c:tickLblPos val="nextTo"/>
        <c:crossAx val="101958400"/>
        <c:crosses val="autoZero"/>
        <c:auto val="1"/>
        <c:lblAlgn val="ctr"/>
        <c:lblOffset val="100"/>
        <c:noMultiLvlLbl val="0"/>
      </c:catAx>
      <c:valAx>
        <c:axId val="101958400"/>
        <c:scaling>
          <c:orientation val="minMax"/>
          <c:max val="60"/>
        </c:scaling>
        <c:delete val="0"/>
        <c:axPos val="l"/>
        <c:numFmt formatCode="General" sourceLinked="1"/>
        <c:majorTickMark val="out"/>
        <c:minorTickMark val="none"/>
        <c:tickLblPos val="nextTo"/>
        <c:crossAx val="101956608"/>
        <c:crosses val="autoZero"/>
        <c:crossBetween val="between"/>
        <c:majorUnit val="10"/>
      </c:valAx>
    </c:plotArea>
    <c:plotVisOnly val="1"/>
    <c:dispBlanksAs val="gap"/>
    <c:showDLblsOverMax val="0"/>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MY"/>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1"/>
    <c:plotArea>
      <c:layout/>
      <c:barChart>
        <c:barDir val="col"/>
        <c:grouping val="clustered"/>
        <c:varyColors val="0"/>
        <c:ser>
          <c:idx val="0"/>
          <c:order val="0"/>
          <c:tx>
            <c:strRef>
              <c:f>'GRAF PELAPORAN'!$B$47</c:f>
              <c:strCache>
                <c:ptCount val="1"/>
                <c:pt idx="0">
                  <c:v>BIL. MURID</c:v>
                </c:pt>
              </c:strCache>
            </c:strRef>
          </c:tx>
          <c:invertIfNegative val="0"/>
          <c:dLbls>
            <c:showLegendKey val="0"/>
            <c:showVal val="1"/>
            <c:showCatName val="0"/>
            <c:showSerName val="0"/>
            <c:showPercent val="0"/>
            <c:showBubbleSize val="0"/>
            <c:showLeaderLines val="0"/>
          </c:dLbls>
          <c:cat>
            <c:strRef>
              <c:f>'GRAF PELAPORAN'!$C$46:$H$46</c:f>
              <c:strCache>
                <c:ptCount val="6"/>
                <c:pt idx="0">
                  <c:v>TP 1</c:v>
                </c:pt>
                <c:pt idx="1">
                  <c:v>TP 2</c:v>
                </c:pt>
                <c:pt idx="2">
                  <c:v> TP 3</c:v>
                </c:pt>
                <c:pt idx="3">
                  <c:v>TP 4</c:v>
                </c:pt>
                <c:pt idx="4">
                  <c:v>TP  5</c:v>
                </c:pt>
                <c:pt idx="5">
                  <c:v>TP 6</c:v>
                </c:pt>
              </c:strCache>
            </c:strRef>
          </c:cat>
          <c:val>
            <c:numRef>
              <c:f>'GRAF PELAPORAN'!$C$47:$H$47</c:f>
              <c:numCache>
                <c:formatCode>General</c:formatCode>
                <c:ptCount val="6"/>
                <c:pt idx="0">
                  <c:v>0</c:v>
                </c:pt>
                <c:pt idx="1">
                  <c:v>0</c:v>
                </c:pt>
                <c:pt idx="2">
                  <c:v>3</c:v>
                </c:pt>
                <c:pt idx="3">
                  <c:v>9</c:v>
                </c:pt>
                <c:pt idx="4">
                  <c:v>3</c:v>
                </c:pt>
                <c:pt idx="5">
                  <c:v>3</c:v>
                </c:pt>
              </c:numCache>
            </c:numRef>
          </c:val>
        </c:ser>
        <c:dLbls>
          <c:showLegendKey val="0"/>
          <c:showVal val="0"/>
          <c:showCatName val="0"/>
          <c:showSerName val="0"/>
          <c:showPercent val="0"/>
          <c:showBubbleSize val="0"/>
        </c:dLbls>
        <c:gapWidth val="150"/>
        <c:axId val="102375808"/>
        <c:axId val="102377344"/>
      </c:barChart>
      <c:catAx>
        <c:axId val="102375808"/>
        <c:scaling>
          <c:orientation val="minMax"/>
        </c:scaling>
        <c:delete val="0"/>
        <c:axPos val="b"/>
        <c:majorTickMark val="out"/>
        <c:minorTickMark val="none"/>
        <c:tickLblPos val="nextTo"/>
        <c:crossAx val="102377344"/>
        <c:crosses val="autoZero"/>
        <c:auto val="1"/>
        <c:lblAlgn val="ctr"/>
        <c:lblOffset val="100"/>
        <c:noMultiLvlLbl val="0"/>
      </c:catAx>
      <c:valAx>
        <c:axId val="102377344"/>
        <c:scaling>
          <c:orientation val="minMax"/>
          <c:max val="60"/>
        </c:scaling>
        <c:delete val="0"/>
        <c:axPos val="l"/>
        <c:numFmt formatCode="General" sourceLinked="1"/>
        <c:majorTickMark val="out"/>
        <c:minorTickMark val="none"/>
        <c:tickLblPos val="nextTo"/>
        <c:txPr>
          <a:bodyPr/>
          <a:lstStyle/>
          <a:p>
            <a:pPr algn="ctr">
              <a:defRPr lang="en-MY" sz="1000" b="0" i="0" u="none" strike="noStrike" kern="1200" baseline="0">
                <a:solidFill>
                  <a:sysClr val="windowText" lastClr="000000"/>
                </a:solidFill>
                <a:latin typeface="+mn-lt"/>
                <a:ea typeface="+mn-ea"/>
                <a:cs typeface="+mn-cs"/>
              </a:defRPr>
            </a:pPr>
            <a:endParaRPr lang="en-US"/>
          </a:p>
        </c:txPr>
        <c:crossAx val="102375808"/>
        <c:crosses val="autoZero"/>
        <c:crossBetween val="between"/>
        <c:majorUnit val="10"/>
      </c:valAx>
    </c:plotArea>
    <c:plotVisOnly val="1"/>
    <c:dispBlanksAs val="gap"/>
    <c:showDLblsOverMax val="0"/>
  </c:chart>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MY"/>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1"/>
    <c:plotArea>
      <c:layout/>
      <c:barChart>
        <c:barDir val="col"/>
        <c:grouping val="clustered"/>
        <c:varyColors val="0"/>
        <c:ser>
          <c:idx val="0"/>
          <c:order val="0"/>
          <c:tx>
            <c:strRef>
              <c:f>'GRAF PELAPORAN'!$J$47</c:f>
              <c:strCache>
                <c:ptCount val="1"/>
                <c:pt idx="0">
                  <c:v>BIL. MURID</c:v>
                </c:pt>
              </c:strCache>
            </c:strRef>
          </c:tx>
          <c:invertIfNegative val="0"/>
          <c:dLbls>
            <c:showLegendKey val="0"/>
            <c:showVal val="1"/>
            <c:showCatName val="0"/>
            <c:showSerName val="0"/>
            <c:showPercent val="0"/>
            <c:showBubbleSize val="0"/>
            <c:showLeaderLines val="0"/>
          </c:dLbls>
          <c:cat>
            <c:strRef>
              <c:f>'GRAF PELAPORAN'!$K$46:$P$46</c:f>
              <c:strCache>
                <c:ptCount val="6"/>
                <c:pt idx="0">
                  <c:v>TP 1</c:v>
                </c:pt>
                <c:pt idx="1">
                  <c:v>TP 2</c:v>
                </c:pt>
                <c:pt idx="2">
                  <c:v> TP 3</c:v>
                </c:pt>
                <c:pt idx="3">
                  <c:v>TP 4</c:v>
                </c:pt>
                <c:pt idx="4">
                  <c:v>TP  5</c:v>
                </c:pt>
                <c:pt idx="5">
                  <c:v>TP 6</c:v>
                </c:pt>
              </c:strCache>
            </c:strRef>
          </c:cat>
          <c:val>
            <c:numRef>
              <c:f>'GRAF PELAPORAN'!$K$47:$P$47</c:f>
              <c:numCache>
                <c:formatCode>General</c:formatCode>
                <c:ptCount val="6"/>
                <c:pt idx="0">
                  <c:v>0</c:v>
                </c:pt>
                <c:pt idx="1">
                  <c:v>0</c:v>
                </c:pt>
                <c:pt idx="2">
                  <c:v>3</c:v>
                </c:pt>
                <c:pt idx="3">
                  <c:v>9</c:v>
                </c:pt>
                <c:pt idx="4">
                  <c:v>3</c:v>
                </c:pt>
                <c:pt idx="5">
                  <c:v>3</c:v>
                </c:pt>
              </c:numCache>
            </c:numRef>
          </c:val>
        </c:ser>
        <c:dLbls>
          <c:showLegendKey val="0"/>
          <c:showVal val="0"/>
          <c:showCatName val="0"/>
          <c:showSerName val="0"/>
          <c:showPercent val="0"/>
          <c:showBubbleSize val="0"/>
        </c:dLbls>
        <c:gapWidth val="150"/>
        <c:axId val="102479360"/>
        <c:axId val="102480896"/>
      </c:barChart>
      <c:catAx>
        <c:axId val="102479360"/>
        <c:scaling>
          <c:orientation val="minMax"/>
        </c:scaling>
        <c:delete val="0"/>
        <c:axPos val="b"/>
        <c:majorTickMark val="out"/>
        <c:minorTickMark val="none"/>
        <c:tickLblPos val="nextTo"/>
        <c:crossAx val="102480896"/>
        <c:crosses val="autoZero"/>
        <c:auto val="1"/>
        <c:lblAlgn val="ctr"/>
        <c:lblOffset val="100"/>
        <c:noMultiLvlLbl val="0"/>
      </c:catAx>
      <c:valAx>
        <c:axId val="102480896"/>
        <c:scaling>
          <c:orientation val="minMax"/>
          <c:max val="60"/>
        </c:scaling>
        <c:delete val="0"/>
        <c:axPos val="l"/>
        <c:numFmt formatCode="General" sourceLinked="1"/>
        <c:majorTickMark val="out"/>
        <c:minorTickMark val="none"/>
        <c:tickLblPos val="nextTo"/>
        <c:crossAx val="102479360"/>
        <c:crosses val="autoZero"/>
        <c:crossBetween val="between"/>
        <c:majorUnit val="10"/>
      </c:valAx>
    </c:plotArea>
    <c:plotVisOnly val="1"/>
    <c:dispBlanksAs val="gap"/>
    <c:showDLblsOverMax val="0"/>
  </c:chart>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MY"/>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1"/>
    <c:plotArea>
      <c:layout/>
      <c:barChart>
        <c:barDir val="col"/>
        <c:grouping val="clustered"/>
        <c:varyColors val="0"/>
        <c:ser>
          <c:idx val="0"/>
          <c:order val="0"/>
          <c:tx>
            <c:strRef>
              <c:f>'GRAF PELAPORAN'!$B$65</c:f>
              <c:strCache>
                <c:ptCount val="1"/>
                <c:pt idx="0">
                  <c:v>BIL. MURID</c:v>
                </c:pt>
              </c:strCache>
            </c:strRef>
          </c:tx>
          <c:invertIfNegative val="0"/>
          <c:dLbls>
            <c:showLegendKey val="0"/>
            <c:showVal val="1"/>
            <c:showCatName val="0"/>
            <c:showSerName val="0"/>
            <c:showPercent val="0"/>
            <c:showBubbleSize val="0"/>
            <c:showLeaderLines val="0"/>
          </c:dLbls>
          <c:cat>
            <c:strRef>
              <c:f>'GRAF PELAPORAN'!$C$64:$H$64</c:f>
              <c:strCache>
                <c:ptCount val="6"/>
                <c:pt idx="0">
                  <c:v>TP 1</c:v>
                </c:pt>
                <c:pt idx="1">
                  <c:v>TP 2</c:v>
                </c:pt>
                <c:pt idx="2">
                  <c:v> TP 3</c:v>
                </c:pt>
                <c:pt idx="3">
                  <c:v>TP 4</c:v>
                </c:pt>
                <c:pt idx="4">
                  <c:v>TP  5</c:v>
                </c:pt>
                <c:pt idx="5">
                  <c:v>TP 6</c:v>
                </c:pt>
              </c:strCache>
            </c:strRef>
          </c:cat>
          <c:val>
            <c:numRef>
              <c:f>'GRAF PELAPORAN'!$C$65:$H$65</c:f>
              <c:numCache>
                <c:formatCode>General</c:formatCode>
                <c:ptCount val="6"/>
                <c:pt idx="0">
                  <c:v>0</c:v>
                </c:pt>
                <c:pt idx="1">
                  <c:v>0</c:v>
                </c:pt>
                <c:pt idx="2">
                  <c:v>3</c:v>
                </c:pt>
                <c:pt idx="3">
                  <c:v>3</c:v>
                </c:pt>
                <c:pt idx="4">
                  <c:v>9</c:v>
                </c:pt>
                <c:pt idx="5">
                  <c:v>3</c:v>
                </c:pt>
              </c:numCache>
            </c:numRef>
          </c:val>
        </c:ser>
        <c:dLbls>
          <c:showLegendKey val="0"/>
          <c:showVal val="0"/>
          <c:showCatName val="0"/>
          <c:showSerName val="0"/>
          <c:showPercent val="0"/>
          <c:showBubbleSize val="0"/>
        </c:dLbls>
        <c:gapWidth val="150"/>
        <c:axId val="102795904"/>
        <c:axId val="112656768"/>
      </c:barChart>
      <c:catAx>
        <c:axId val="102795904"/>
        <c:scaling>
          <c:orientation val="minMax"/>
        </c:scaling>
        <c:delete val="0"/>
        <c:axPos val="b"/>
        <c:majorTickMark val="out"/>
        <c:minorTickMark val="none"/>
        <c:tickLblPos val="nextTo"/>
        <c:crossAx val="112656768"/>
        <c:crosses val="autoZero"/>
        <c:auto val="1"/>
        <c:lblAlgn val="ctr"/>
        <c:lblOffset val="100"/>
        <c:noMultiLvlLbl val="0"/>
      </c:catAx>
      <c:valAx>
        <c:axId val="112656768"/>
        <c:scaling>
          <c:orientation val="minMax"/>
          <c:max val="60"/>
        </c:scaling>
        <c:delete val="0"/>
        <c:axPos val="l"/>
        <c:numFmt formatCode="General" sourceLinked="1"/>
        <c:majorTickMark val="out"/>
        <c:minorTickMark val="none"/>
        <c:tickLblPos val="nextTo"/>
        <c:crossAx val="102795904"/>
        <c:crosses val="autoZero"/>
        <c:crossBetween val="between"/>
        <c:majorUnit val="10"/>
      </c:valAx>
    </c:plotArea>
    <c:plotVisOnly val="1"/>
    <c:dispBlanksAs val="gap"/>
    <c:showDLblsOverMax val="0"/>
  </c:chart>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n-MY"/>
  <c:roundedCorners val="0"/>
  <mc:AlternateContent xmlns:mc="http://schemas.openxmlformats.org/markup-compatibility/2006">
    <mc:Choice xmlns:c14="http://schemas.microsoft.com/office/drawing/2007/8/2/chart" Requires="c14">
      <c14:style val="116"/>
    </mc:Choice>
    <mc:Fallback>
      <c:style val="16"/>
    </mc:Fallback>
  </mc:AlternateContent>
  <c:chart>
    <c:autoTitleDeleted val="1"/>
    <c:plotArea>
      <c:layout/>
      <c:barChart>
        <c:barDir val="col"/>
        <c:grouping val="clustered"/>
        <c:varyColors val="0"/>
        <c:ser>
          <c:idx val="0"/>
          <c:order val="0"/>
          <c:tx>
            <c:strRef>
              <c:f>'GRAF PELAPORAN'!$J$65</c:f>
              <c:strCache>
                <c:ptCount val="1"/>
                <c:pt idx="0">
                  <c:v>BIL. MURID</c:v>
                </c:pt>
              </c:strCache>
            </c:strRef>
          </c:tx>
          <c:invertIfNegative val="0"/>
          <c:dLbls>
            <c:showLegendKey val="0"/>
            <c:showVal val="1"/>
            <c:showCatName val="0"/>
            <c:showSerName val="0"/>
            <c:showPercent val="0"/>
            <c:showBubbleSize val="0"/>
            <c:showLeaderLines val="0"/>
          </c:dLbls>
          <c:cat>
            <c:strRef>
              <c:f>'GRAF PELAPORAN'!$K$64:$P$64</c:f>
              <c:strCache>
                <c:ptCount val="6"/>
                <c:pt idx="0">
                  <c:v>TP 1</c:v>
                </c:pt>
                <c:pt idx="1">
                  <c:v>TP 2</c:v>
                </c:pt>
                <c:pt idx="2">
                  <c:v> TP 3</c:v>
                </c:pt>
                <c:pt idx="3">
                  <c:v>TP 4</c:v>
                </c:pt>
                <c:pt idx="4">
                  <c:v>TP  5</c:v>
                </c:pt>
                <c:pt idx="5">
                  <c:v>TP 6</c:v>
                </c:pt>
              </c:strCache>
            </c:strRef>
          </c:cat>
          <c:val>
            <c:numRef>
              <c:f>'GRAF PELAPORAN'!$K$65:$P$65</c:f>
              <c:numCache>
                <c:formatCode>General</c:formatCode>
                <c:ptCount val="6"/>
                <c:pt idx="0">
                  <c:v>0</c:v>
                </c:pt>
                <c:pt idx="1">
                  <c:v>0</c:v>
                </c:pt>
                <c:pt idx="2">
                  <c:v>3</c:v>
                </c:pt>
                <c:pt idx="3">
                  <c:v>9</c:v>
                </c:pt>
                <c:pt idx="4">
                  <c:v>3</c:v>
                </c:pt>
                <c:pt idx="5">
                  <c:v>3</c:v>
                </c:pt>
              </c:numCache>
            </c:numRef>
          </c:val>
        </c:ser>
        <c:dLbls>
          <c:showLegendKey val="0"/>
          <c:showVal val="0"/>
          <c:showCatName val="0"/>
          <c:showSerName val="0"/>
          <c:showPercent val="0"/>
          <c:showBubbleSize val="0"/>
        </c:dLbls>
        <c:gapWidth val="150"/>
        <c:axId val="112680960"/>
        <c:axId val="112682496"/>
      </c:barChart>
      <c:catAx>
        <c:axId val="112680960"/>
        <c:scaling>
          <c:orientation val="minMax"/>
        </c:scaling>
        <c:delete val="0"/>
        <c:axPos val="b"/>
        <c:majorTickMark val="out"/>
        <c:minorTickMark val="none"/>
        <c:tickLblPos val="nextTo"/>
        <c:crossAx val="112682496"/>
        <c:crosses val="autoZero"/>
        <c:auto val="1"/>
        <c:lblAlgn val="ctr"/>
        <c:lblOffset val="100"/>
        <c:noMultiLvlLbl val="0"/>
      </c:catAx>
      <c:valAx>
        <c:axId val="112682496"/>
        <c:scaling>
          <c:orientation val="minMax"/>
          <c:max val="60"/>
        </c:scaling>
        <c:delete val="0"/>
        <c:axPos val="l"/>
        <c:numFmt formatCode="General" sourceLinked="1"/>
        <c:majorTickMark val="out"/>
        <c:minorTickMark val="none"/>
        <c:tickLblPos val="nextTo"/>
        <c:crossAx val="112680960"/>
        <c:crosses val="autoZero"/>
        <c:crossBetween val="between"/>
        <c:majorUnit val="10"/>
      </c:valAx>
    </c:plotArea>
    <c:plotVisOnly val="1"/>
    <c:dispBlanksAs val="gap"/>
    <c:showDLblsOverMax val="0"/>
  </c:chart>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n-MY"/>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1"/>
    <c:plotArea>
      <c:layout/>
      <c:barChart>
        <c:barDir val="col"/>
        <c:grouping val="clustered"/>
        <c:varyColors val="0"/>
        <c:ser>
          <c:idx val="0"/>
          <c:order val="0"/>
          <c:tx>
            <c:strRef>
              <c:f>'GRAF PELAPORAN'!$B$83</c:f>
              <c:strCache>
                <c:ptCount val="1"/>
                <c:pt idx="0">
                  <c:v>BIL. MURID</c:v>
                </c:pt>
              </c:strCache>
            </c:strRef>
          </c:tx>
          <c:invertIfNegative val="0"/>
          <c:dLbls>
            <c:showLegendKey val="0"/>
            <c:showVal val="1"/>
            <c:showCatName val="0"/>
            <c:showSerName val="0"/>
            <c:showPercent val="0"/>
            <c:showBubbleSize val="0"/>
            <c:showLeaderLines val="0"/>
          </c:dLbls>
          <c:cat>
            <c:strRef>
              <c:f>'GRAF PELAPORAN'!$C$82:$H$82</c:f>
              <c:strCache>
                <c:ptCount val="6"/>
                <c:pt idx="0">
                  <c:v>TP 1</c:v>
                </c:pt>
                <c:pt idx="1">
                  <c:v>TP 2</c:v>
                </c:pt>
                <c:pt idx="2">
                  <c:v> TP 3</c:v>
                </c:pt>
                <c:pt idx="3">
                  <c:v>TP 4</c:v>
                </c:pt>
                <c:pt idx="4">
                  <c:v>TP  5</c:v>
                </c:pt>
                <c:pt idx="5">
                  <c:v>TP 6</c:v>
                </c:pt>
              </c:strCache>
            </c:strRef>
          </c:cat>
          <c:val>
            <c:numRef>
              <c:f>'GRAF PELAPORAN'!$C$83:$H$83</c:f>
              <c:numCache>
                <c:formatCode>General</c:formatCode>
                <c:ptCount val="6"/>
                <c:pt idx="0">
                  <c:v>0</c:v>
                </c:pt>
                <c:pt idx="1">
                  <c:v>0</c:v>
                </c:pt>
                <c:pt idx="2">
                  <c:v>3</c:v>
                </c:pt>
                <c:pt idx="3">
                  <c:v>3</c:v>
                </c:pt>
                <c:pt idx="4">
                  <c:v>9</c:v>
                </c:pt>
                <c:pt idx="5">
                  <c:v>3</c:v>
                </c:pt>
              </c:numCache>
            </c:numRef>
          </c:val>
        </c:ser>
        <c:dLbls>
          <c:showLegendKey val="0"/>
          <c:showVal val="0"/>
          <c:showCatName val="0"/>
          <c:showSerName val="0"/>
          <c:showPercent val="0"/>
          <c:showBubbleSize val="0"/>
        </c:dLbls>
        <c:gapWidth val="150"/>
        <c:axId val="112698496"/>
        <c:axId val="112700032"/>
      </c:barChart>
      <c:catAx>
        <c:axId val="112698496"/>
        <c:scaling>
          <c:orientation val="minMax"/>
        </c:scaling>
        <c:delete val="0"/>
        <c:axPos val="b"/>
        <c:majorTickMark val="out"/>
        <c:minorTickMark val="none"/>
        <c:tickLblPos val="nextTo"/>
        <c:crossAx val="112700032"/>
        <c:crosses val="autoZero"/>
        <c:auto val="1"/>
        <c:lblAlgn val="ctr"/>
        <c:lblOffset val="100"/>
        <c:noMultiLvlLbl val="0"/>
      </c:catAx>
      <c:valAx>
        <c:axId val="112700032"/>
        <c:scaling>
          <c:orientation val="minMax"/>
          <c:max val="60"/>
        </c:scaling>
        <c:delete val="0"/>
        <c:axPos val="l"/>
        <c:numFmt formatCode="General" sourceLinked="1"/>
        <c:majorTickMark val="out"/>
        <c:minorTickMark val="none"/>
        <c:tickLblPos val="nextTo"/>
        <c:crossAx val="112698496"/>
        <c:crosses val="autoZero"/>
        <c:crossBetween val="between"/>
        <c:majorUnit val="10"/>
      </c:valAx>
    </c:plotArea>
    <c:plotVisOnly val="1"/>
    <c:dispBlanksAs val="gap"/>
    <c:showDLblsOverMax val="0"/>
  </c:chart>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n-MY"/>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1"/>
    <c:plotArea>
      <c:layout/>
      <c:barChart>
        <c:barDir val="col"/>
        <c:grouping val="clustered"/>
        <c:varyColors val="0"/>
        <c:ser>
          <c:idx val="0"/>
          <c:order val="0"/>
          <c:tx>
            <c:strRef>
              <c:f>'GRAF PELAPORAN'!$J$83</c:f>
              <c:strCache>
                <c:ptCount val="1"/>
                <c:pt idx="0">
                  <c:v>BIL. MURID</c:v>
                </c:pt>
              </c:strCache>
            </c:strRef>
          </c:tx>
          <c:invertIfNegative val="0"/>
          <c:dLbls>
            <c:showLegendKey val="0"/>
            <c:showVal val="1"/>
            <c:showCatName val="0"/>
            <c:showSerName val="0"/>
            <c:showPercent val="0"/>
            <c:showBubbleSize val="0"/>
            <c:showLeaderLines val="0"/>
          </c:dLbls>
          <c:cat>
            <c:strRef>
              <c:f>'GRAF PELAPORAN'!$K$82:$P$82</c:f>
              <c:strCache>
                <c:ptCount val="6"/>
                <c:pt idx="0">
                  <c:v>TP 1</c:v>
                </c:pt>
                <c:pt idx="1">
                  <c:v>TP 2</c:v>
                </c:pt>
                <c:pt idx="2">
                  <c:v> TP 3</c:v>
                </c:pt>
                <c:pt idx="3">
                  <c:v>TP 4</c:v>
                </c:pt>
                <c:pt idx="4">
                  <c:v>TP  5</c:v>
                </c:pt>
                <c:pt idx="5">
                  <c:v>TP 6</c:v>
                </c:pt>
              </c:strCache>
            </c:strRef>
          </c:cat>
          <c:val>
            <c:numRef>
              <c:f>'GRAF PELAPORAN'!$K$83:$P$83</c:f>
              <c:numCache>
                <c:formatCode>General</c:formatCode>
                <c:ptCount val="6"/>
                <c:pt idx="0">
                  <c:v>0</c:v>
                </c:pt>
                <c:pt idx="1">
                  <c:v>0</c:v>
                </c:pt>
                <c:pt idx="2">
                  <c:v>3</c:v>
                </c:pt>
                <c:pt idx="3">
                  <c:v>9</c:v>
                </c:pt>
                <c:pt idx="4">
                  <c:v>3</c:v>
                </c:pt>
                <c:pt idx="5">
                  <c:v>3</c:v>
                </c:pt>
              </c:numCache>
            </c:numRef>
          </c:val>
        </c:ser>
        <c:dLbls>
          <c:showLegendKey val="0"/>
          <c:showVal val="0"/>
          <c:showCatName val="0"/>
          <c:showSerName val="0"/>
          <c:showPercent val="0"/>
          <c:showBubbleSize val="0"/>
        </c:dLbls>
        <c:gapWidth val="150"/>
        <c:axId val="114956544"/>
        <c:axId val="115011584"/>
      </c:barChart>
      <c:catAx>
        <c:axId val="114956544"/>
        <c:scaling>
          <c:orientation val="minMax"/>
        </c:scaling>
        <c:delete val="0"/>
        <c:axPos val="b"/>
        <c:majorTickMark val="out"/>
        <c:minorTickMark val="none"/>
        <c:tickLblPos val="nextTo"/>
        <c:crossAx val="115011584"/>
        <c:crosses val="autoZero"/>
        <c:auto val="1"/>
        <c:lblAlgn val="ctr"/>
        <c:lblOffset val="100"/>
        <c:noMultiLvlLbl val="0"/>
      </c:catAx>
      <c:valAx>
        <c:axId val="115011584"/>
        <c:scaling>
          <c:orientation val="minMax"/>
          <c:max val="60"/>
        </c:scaling>
        <c:delete val="0"/>
        <c:axPos val="l"/>
        <c:numFmt formatCode="General" sourceLinked="1"/>
        <c:majorTickMark val="out"/>
        <c:minorTickMark val="none"/>
        <c:tickLblPos val="nextTo"/>
        <c:crossAx val="114956544"/>
        <c:crosses val="autoZero"/>
        <c:crossBetween val="between"/>
        <c:majorUnit val="10"/>
      </c:valAx>
    </c:plotArea>
    <c:plotVisOnly val="1"/>
    <c:dispBlanksAs val="gap"/>
    <c:showDLblsOverMax val="0"/>
  </c:chart>
  <c:printSettings>
    <c:headerFooter/>
    <c:pageMargins b="0.75" l="0.7" r="0.7" t="0.75" header="0.3" footer="0.3"/>
    <c:pageSetup/>
  </c:printSettings>
</c:chartSpace>
</file>

<file path=xl/ctrlProps/ctrlProp1.xml><?xml version="1.0" encoding="utf-8"?>
<formControlPr xmlns="http://schemas.microsoft.com/office/spreadsheetml/2009/9/main" objectType="Drop" dropStyle="combo" dx="16" fmlaLink="$I$6" fmlaRange="$J$7:$J$66" sel="14" val="9"/>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image" Target="../media/image4.png"/><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image" Target="../media/image3.png"/><Relationship Id="rId2" Type="http://schemas.openxmlformats.org/officeDocument/2006/relationships/chart" Target="../charts/chart2.xml"/><Relationship Id="rId16" Type="http://schemas.openxmlformats.org/officeDocument/2006/relationships/chart" Target="../charts/chart16.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5" Type="http://schemas.openxmlformats.org/officeDocument/2006/relationships/chart" Target="../charts/chart15.xml"/><Relationship Id="rId10" Type="http://schemas.openxmlformats.org/officeDocument/2006/relationships/chart" Target="../charts/chart10.xml"/><Relationship Id="rId19" Type="http://schemas.openxmlformats.org/officeDocument/2006/relationships/chart" Target="../charts/chart17.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s>
</file>

<file path=xl/drawings/drawing1.xml><?xml version="1.0" encoding="utf-8"?>
<xdr:wsDr xmlns:xdr="http://schemas.openxmlformats.org/drawingml/2006/spreadsheetDrawing" xmlns:a="http://schemas.openxmlformats.org/drawingml/2006/main">
  <xdr:twoCellAnchor editAs="oneCell">
    <xdr:from>
      <xdr:col>0</xdr:col>
      <xdr:colOff>148167</xdr:colOff>
      <xdr:row>0</xdr:row>
      <xdr:rowOff>88635</xdr:rowOff>
    </xdr:from>
    <xdr:to>
      <xdr:col>1</xdr:col>
      <xdr:colOff>2571750</xdr:colOff>
      <xdr:row>2</xdr:row>
      <xdr:rowOff>161453</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8167" y="88635"/>
          <a:ext cx="2764896" cy="713374"/>
        </a:xfrm>
        <a:prstGeom prst="rect">
          <a:avLst/>
        </a:prstGeom>
      </xdr:spPr>
    </xdr:pic>
    <xdr:clientData/>
  </xdr:twoCellAnchor>
  <xdr:twoCellAnchor editAs="oneCell">
    <xdr:from>
      <xdr:col>26</xdr:col>
      <xdr:colOff>211667</xdr:colOff>
      <xdr:row>0</xdr:row>
      <xdr:rowOff>84855</xdr:rowOff>
    </xdr:from>
    <xdr:to>
      <xdr:col>26</xdr:col>
      <xdr:colOff>836989</xdr:colOff>
      <xdr:row>2</xdr:row>
      <xdr:rowOff>92276</xdr:rowOff>
    </xdr:to>
    <xdr:pic>
      <xdr:nvPicPr>
        <xdr:cNvPr id="3" name="Picture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440334" y="84855"/>
          <a:ext cx="625322" cy="66358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2809875</xdr:colOff>
          <xdr:row>7</xdr:row>
          <xdr:rowOff>28575</xdr:rowOff>
        </xdr:from>
        <xdr:to>
          <xdr:col>5</xdr:col>
          <xdr:colOff>5753100</xdr:colOff>
          <xdr:row>8</xdr:row>
          <xdr:rowOff>123825</xdr:rowOff>
        </xdr:to>
        <xdr:sp macro="" textlink="">
          <xdr:nvSpPr>
            <xdr:cNvPr id="14337" name="Drop Down 1" hidden="1">
              <a:extLst>
                <a:ext uri="{63B3BB69-23CF-44E3-9099-C40C66FF867C}">
                  <a14:compatExt spid="_x0000_s14337"/>
                </a:ext>
              </a:extLst>
            </xdr:cNvPr>
            <xdr:cNvSpPr/>
          </xdr:nvSpPr>
          <xdr:spPr>
            <a:xfrm>
              <a:off x="0" y="0"/>
              <a:ext cx="0" cy="0"/>
            </a:xfrm>
            <a:prstGeom prst="rect">
              <a:avLst/>
            </a:prstGeom>
          </xdr:spPr>
        </xdr:sp>
        <xdr:clientData fPrintsWithSheet="0"/>
      </xdr:twoCellAnchor>
    </mc:Choice>
    <mc:Fallback/>
  </mc:AlternateContent>
  <xdr:twoCellAnchor editAs="oneCell">
    <xdr:from>
      <xdr:col>5</xdr:col>
      <xdr:colOff>2138363</xdr:colOff>
      <xdr:row>9</xdr:row>
      <xdr:rowOff>90486</xdr:rowOff>
    </xdr:from>
    <xdr:to>
      <xdr:col>5</xdr:col>
      <xdr:colOff>5072063</xdr:colOff>
      <xdr:row>13</xdr:row>
      <xdr:rowOff>2730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543676" y="2233611"/>
          <a:ext cx="2933700" cy="769494"/>
        </a:xfrm>
        <a:prstGeom prst="rect">
          <a:avLst/>
        </a:prstGeom>
      </xdr:spPr>
    </xdr:pic>
    <xdr:clientData/>
  </xdr:twoCellAnchor>
  <xdr:twoCellAnchor editAs="oneCell">
    <xdr:from>
      <xdr:col>5</xdr:col>
      <xdr:colOff>5584530</xdr:colOff>
      <xdr:row>9</xdr:row>
      <xdr:rowOff>124618</xdr:rowOff>
    </xdr:from>
    <xdr:to>
      <xdr:col>5</xdr:col>
      <xdr:colOff>6266655</xdr:colOff>
      <xdr:row>13</xdr:row>
      <xdr:rowOff>2267</xdr:rowOff>
    </xdr:to>
    <xdr:pic>
      <xdr:nvPicPr>
        <xdr:cNvPr id="4" name="Picture 3"/>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989843" y="2267743"/>
          <a:ext cx="682125" cy="72696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19050</xdr:colOff>
      <xdr:row>30</xdr:row>
      <xdr:rowOff>0</xdr:rowOff>
    </xdr:from>
    <xdr:to>
      <xdr:col>8</xdr:col>
      <xdr:colOff>0</xdr:colOff>
      <xdr:row>40</xdr:row>
      <xdr:rowOff>161925</xdr:rowOff>
    </xdr:to>
    <xdr:graphicFrame macro="">
      <xdr:nvGraphicFramePr>
        <xdr:cNvPr id="5" name="Chart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4762</xdr:colOff>
      <xdr:row>10</xdr:row>
      <xdr:rowOff>207168</xdr:rowOff>
    </xdr:from>
    <xdr:to>
      <xdr:col>16</xdr:col>
      <xdr:colOff>4762</xdr:colOff>
      <xdr:row>21</xdr:row>
      <xdr:rowOff>154781</xdr:rowOff>
    </xdr:to>
    <xdr:graphicFrame macro="">
      <xdr:nvGraphicFramePr>
        <xdr:cNvPr id="7" name="Chart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19049</xdr:colOff>
      <xdr:row>30</xdr:row>
      <xdr:rowOff>33337</xdr:rowOff>
    </xdr:from>
    <xdr:to>
      <xdr:col>15</xdr:col>
      <xdr:colOff>581024</xdr:colOff>
      <xdr:row>40</xdr:row>
      <xdr:rowOff>152400</xdr:rowOff>
    </xdr:to>
    <xdr:graphicFrame macro="">
      <xdr:nvGraphicFramePr>
        <xdr:cNvPr id="8" name="Chart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9525</xdr:colOff>
      <xdr:row>48</xdr:row>
      <xdr:rowOff>4762</xdr:rowOff>
    </xdr:from>
    <xdr:to>
      <xdr:col>8</xdr:col>
      <xdr:colOff>9525</xdr:colOff>
      <xdr:row>58</xdr:row>
      <xdr:rowOff>180975</xdr:rowOff>
    </xdr:to>
    <xdr:graphicFrame macro="">
      <xdr:nvGraphicFramePr>
        <xdr:cNvPr id="9" name="Chart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8</xdr:col>
      <xdr:colOff>609599</xdr:colOff>
      <xdr:row>48</xdr:row>
      <xdr:rowOff>4761</xdr:rowOff>
    </xdr:from>
    <xdr:to>
      <xdr:col>15</xdr:col>
      <xdr:colOff>600074</xdr:colOff>
      <xdr:row>58</xdr:row>
      <xdr:rowOff>180974</xdr:rowOff>
    </xdr:to>
    <xdr:graphicFrame macro="">
      <xdr:nvGraphicFramePr>
        <xdr:cNvPr id="10" name="Chart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600074</xdr:colOff>
      <xdr:row>65</xdr:row>
      <xdr:rowOff>159543</xdr:rowOff>
    </xdr:from>
    <xdr:to>
      <xdr:col>8</xdr:col>
      <xdr:colOff>2380</xdr:colOff>
      <xdr:row>76</xdr:row>
      <xdr:rowOff>111919</xdr:rowOff>
    </xdr:to>
    <xdr:graphicFrame macro="">
      <xdr:nvGraphicFramePr>
        <xdr:cNvPr id="11" name="Chart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9</xdr:col>
      <xdr:colOff>30956</xdr:colOff>
      <xdr:row>65</xdr:row>
      <xdr:rowOff>171449</xdr:rowOff>
    </xdr:from>
    <xdr:to>
      <xdr:col>16</xdr:col>
      <xdr:colOff>4763</xdr:colOff>
      <xdr:row>76</xdr:row>
      <xdr:rowOff>166688</xdr:rowOff>
    </xdr:to>
    <xdr:graphicFrame macro="">
      <xdr:nvGraphicFramePr>
        <xdr:cNvPr id="12" name="Chart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609599</xdr:colOff>
      <xdr:row>84</xdr:row>
      <xdr:rowOff>14287</xdr:rowOff>
    </xdr:from>
    <xdr:to>
      <xdr:col>7</xdr:col>
      <xdr:colOff>600074</xdr:colOff>
      <xdr:row>94</xdr:row>
      <xdr:rowOff>171450</xdr:rowOff>
    </xdr:to>
    <xdr:graphicFrame macro="">
      <xdr:nvGraphicFramePr>
        <xdr:cNvPr id="13" name="Chart 1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9</xdr:col>
      <xdr:colOff>19050</xdr:colOff>
      <xdr:row>84</xdr:row>
      <xdr:rowOff>4762</xdr:rowOff>
    </xdr:from>
    <xdr:to>
      <xdr:col>15</xdr:col>
      <xdr:colOff>600075</xdr:colOff>
      <xdr:row>94</xdr:row>
      <xdr:rowOff>180975</xdr:rowOff>
    </xdr:to>
    <xdr:graphicFrame macro="">
      <xdr:nvGraphicFramePr>
        <xdr:cNvPr id="14" name="Chart 1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0</xdr:col>
      <xdr:colOff>600075</xdr:colOff>
      <xdr:row>102</xdr:row>
      <xdr:rowOff>23811</xdr:rowOff>
    </xdr:from>
    <xdr:to>
      <xdr:col>8</xdr:col>
      <xdr:colOff>1</xdr:colOff>
      <xdr:row>112</xdr:row>
      <xdr:rowOff>180974</xdr:rowOff>
    </xdr:to>
    <xdr:graphicFrame macro="">
      <xdr:nvGraphicFramePr>
        <xdr:cNvPr id="15" name="Chart 1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9</xdr:col>
      <xdr:colOff>19050</xdr:colOff>
      <xdr:row>102</xdr:row>
      <xdr:rowOff>14287</xdr:rowOff>
    </xdr:from>
    <xdr:to>
      <xdr:col>16</xdr:col>
      <xdr:colOff>0</xdr:colOff>
      <xdr:row>112</xdr:row>
      <xdr:rowOff>171450</xdr:rowOff>
    </xdr:to>
    <xdr:graphicFrame macro="">
      <xdr:nvGraphicFramePr>
        <xdr:cNvPr id="16" name="Chart 1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xdr:col>
      <xdr:colOff>9525</xdr:colOff>
      <xdr:row>120</xdr:row>
      <xdr:rowOff>23812</xdr:rowOff>
    </xdr:from>
    <xdr:to>
      <xdr:col>8</xdr:col>
      <xdr:colOff>1</xdr:colOff>
      <xdr:row>130</xdr:row>
      <xdr:rowOff>180975</xdr:rowOff>
    </xdr:to>
    <xdr:graphicFrame macro="">
      <xdr:nvGraphicFramePr>
        <xdr:cNvPr id="17" name="Chart 1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1</xdr:col>
      <xdr:colOff>19050</xdr:colOff>
      <xdr:row>137</xdr:row>
      <xdr:rowOff>185737</xdr:rowOff>
    </xdr:from>
    <xdr:to>
      <xdr:col>7</xdr:col>
      <xdr:colOff>600075</xdr:colOff>
      <xdr:row>148</xdr:row>
      <xdr:rowOff>161925</xdr:rowOff>
    </xdr:to>
    <xdr:graphicFrame macro="">
      <xdr:nvGraphicFramePr>
        <xdr:cNvPr id="19" name="Chart 1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9</xdr:col>
      <xdr:colOff>0</xdr:colOff>
      <xdr:row>138</xdr:row>
      <xdr:rowOff>14286</xdr:rowOff>
    </xdr:from>
    <xdr:to>
      <xdr:col>16</xdr:col>
      <xdr:colOff>0</xdr:colOff>
      <xdr:row>148</xdr:row>
      <xdr:rowOff>171450</xdr:rowOff>
    </xdr:to>
    <xdr:graphicFrame macro="">
      <xdr:nvGraphicFramePr>
        <xdr:cNvPr id="20" name="Chart 1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1</xdr:col>
      <xdr:colOff>33338</xdr:colOff>
      <xdr:row>155</xdr:row>
      <xdr:rowOff>138111</xdr:rowOff>
    </xdr:from>
    <xdr:to>
      <xdr:col>7</xdr:col>
      <xdr:colOff>604838</xdr:colOff>
      <xdr:row>166</xdr:row>
      <xdr:rowOff>166686</xdr:rowOff>
    </xdr:to>
    <xdr:graphicFrame macro="">
      <xdr:nvGraphicFramePr>
        <xdr:cNvPr id="22" name="Chart 2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8</xdr:col>
      <xdr:colOff>602456</xdr:colOff>
      <xdr:row>155</xdr:row>
      <xdr:rowOff>126205</xdr:rowOff>
    </xdr:from>
    <xdr:to>
      <xdr:col>15</xdr:col>
      <xdr:colOff>602456</xdr:colOff>
      <xdr:row>166</xdr:row>
      <xdr:rowOff>178593</xdr:rowOff>
    </xdr:to>
    <xdr:graphicFrame macro="">
      <xdr:nvGraphicFramePr>
        <xdr:cNvPr id="23" name="Chart 2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editAs="oneCell">
    <xdr:from>
      <xdr:col>1</xdr:col>
      <xdr:colOff>54768</xdr:colOff>
      <xdr:row>0</xdr:row>
      <xdr:rowOff>107155</xdr:rowOff>
    </xdr:from>
    <xdr:to>
      <xdr:col>3</xdr:col>
      <xdr:colOff>58183</xdr:colOff>
      <xdr:row>3</xdr:row>
      <xdr:rowOff>52386</xdr:rowOff>
    </xdr:to>
    <xdr:pic>
      <xdr:nvPicPr>
        <xdr:cNvPr id="3" name="Picture 2"/>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661987" y="107155"/>
          <a:ext cx="2158446" cy="552450"/>
        </a:xfrm>
        <a:prstGeom prst="rect">
          <a:avLst/>
        </a:prstGeom>
      </xdr:spPr>
    </xdr:pic>
    <xdr:clientData/>
  </xdr:twoCellAnchor>
  <xdr:twoCellAnchor editAs="oneCell">
    <xdr:from>
      <xdr:col>15</xdr:col>
      <xdr:colOff>28232</xdr:colOff>
      <xdr:row>0</xdr:row>
      <xdr:rowOff>84704</xdr:rowOff>
    </xdr:from>
    <xdr:to>
      <xdr:col>15</xdr:col>
      <xdr:colOff>563966</xdr:colOff>
      <xdr:row>3</xdr:row>
      <xdr:rowOff>25852</xdr:rowOff>
    </xdr:to>
    <xdr:pic>
      <xdr:nvPicPr>
        <xdr:cNvPr id="21" name="Picture 20"/>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tretch>
          <a:fillRect/>
        </a:stretch>
      </xdr:blipFill>
      <xdr:spPr>
        <a:xfrm>
          <a:off x="11458232" y="84704"/>
          <a:ext cx="535734" cy="553469"/>
        </a:xfrm>
        <a:prstGeom prst="rect">
          <a:avLst/>
        </a:prstGeom>
      </xdr:spPr>
    </xdr:pic>
    <xdr:clientData/>
  </xdr:twoCellAnchor>
  <xdr:twoCellAnchor>
    <xdr:from>
      <xdr:col>1</xdr:col>
      <xdr:colOff>35718</xdr:colOff>
      <xdr:row>10</xdr:row>
      <xdr:rowOff>182166</xdr:rowOff>
    </xdr:from>
    <xdr:to>
      <xdr:col>8</xdr:col>
      <xdr:colOff>11905</xdr:colOff>
      <xdr:row>21</xdr:row>
      <xdr:rowOff>142875</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AP89"/>
  <sheetViews>
    <sheetView showGridLines="0" tabSelected="1" topLeftCell="A70" zoomScale="80" zoomScaleNormal="80" zoomScaleSheetLayoutView="90" workbookViewId="0">
      <selection activeCell="B75" sqref="B75"/>
    </sheetView>
  </sheetViews>
  <sheetFormatPr defaultColWidth="0" defaultRowHeight="15.75" zeroHeight="1" x14ac:dyDescent="0.25"/>
  <cols>
    <col min="1" max="1" width="5" style="3" customWidth="1"/>
    <col min="2" max="2" width="51.7109375" style="3" customWidth="1"/>
    <col min="3" max="3" width="20" style="3" customWidth="1"/>
    <col min="4" max="4" width="11.42578125" style="99" customWidth="1"/>
    <col min="5" max="7" width="13.5703125" style="3" customWidth="1"/>
    <col min="8" max="8" width="9.140625" style="3" customWidth="1"/>
    <col min="9" max="11" width="13.5703125" style="3" customWidth="1"/>
    <col min="12" max="12" width="8.85546875" style="3" customWidth="1"/>
    <col min="13" max="15" width="13.5703125" style="3" customWidth="1"/>
    <col min="16" max="16" width="9.140625" style="3" customWidth="1"/>
    <col min="17" max="26" width="16.85546875" style="3" hidden="1" customWidth="1"/>
    <col min="27" max="27" width="17.42578125" style="99" customWidth="1"/>
    <col min="28" max="28" width="3.85546875" style="141" customWidth="1"/>
    <col min="29" max="30" width="11.42578125" style="141" hidden="1" customWidth="1"/>
    <col min="31" max="31" width="11.42578125" style="3" hidden="1" customWidth="1"/>
    <col min="32" max="33" width="9.140625" style="3" hidden="1" customWidth="1"/>
    <col min="34" max="34" width="24.42578125" style="3" hidden="1" customWidth="1"/>
    <col min="35" max="35" width="2.28515625" style="3" hidden="1" customWidth="1"/>
    <col min="36" max="36" width="2.42578125" style="3" hidden="1" customWidth="1"/>
    <col min="37" max="37" width="13.7109375" style="3" hidden="1" customWidth="1"/>
    <col min="38" max="38" width="15" style="3" hidden="1" customWidth="1"/>
    <col min="39" max="39" width="12.85546875" style="3" hidden="1" customWidth="1"/>
    <col min="40" max="40" width="24.42578125" style="3" hidden="1" customWidth="1"/>
    <col min="41" max="41" width="21.42578125" style="3" hidden="1" customWidth="1"/>
    <col min="42" max="42" width="33" style="3" hidden="1" customWidth="1"/>
    <col min="43" max="16384" width="9.140625" style="3" hidden="1"/>
  </cols>
  <sheetData>
    <row r="1" spans="1:36" s="17" customFormat="1" ht="25.5" customHeight="1" x14ac:dyDescent="0.25">
      <c r="A1" s="43"/>
      <c r="B1" s="44"/>
      <c r="C1" s="45" t="s">
        <v>17</v>
      </c>
      <c r="D1" s="113" t="s">
        <v>192</v>
      </c>
      <c r="E1" s="113"/>
      <c r="F1" s="113"/>
      <c r="G1" s="113"/>
      <c r="H1" s="113"/>
      <c r="I1" s="113"/>
      <c r="J1" s="113"/>
      <c r="K1" s="44"/>
      <c r="L1" s="44"/>
      <c r="M1" s="43"/>
      <c r="N1" s="44"/>
      <c r="O1" s="44"/>
      <c r="P1" s="44"/>
      <c r="Q1" s="44"/>
      <c r="R1" s="44"/>
      <c r="S1" s="44"/>
      <c r="T1" s="44"/>
      <c r="U1" s="44"/>
      <c r="V1" s="44"/>
      <c r="W1" s="44"/>
      <c r="X1" s="44"/>
      <c r="Y1" s="44"/>
      <c r="Z1" s="44"/>
      <c r="AA1" s="100"/>
      <c r="AB1" s="140"/>
      <c r="AC1" s="140"/>
      <c r="AD1" s="140"/>
    </row>
    <row r="2" spans="1:36" s="17" customFormat="1" ht="25.5" customHeight="1" x14ac:dyDescent="0.25">
      <c r="A2" s="43"/>
      <c r="B2" s="44"/>
      <c r="C2" s="45" t="s">
        <v>18</v>
      </c>
      <c r="D2" s="113" t="s">
        <v>192</v>
      </c>
      <c r="E2" s="113"/>
      <c r="F2" s="113"/>
      <c r="G2" s="113"/>
      <c r="H2" s="113"/>
      <c r="I2" s="113"/>
      <c r="J2" s="113"/>
      <c r="K2" s="44"/>
      <c r="L2" s="44"/>
      <c r="M2" s="43"/>
      <c r="N2" s="44"/>
      <c r="O2" s="44"/>
      <c r="P2" s="44"/>
      <c r="Q2" s="44"/>
      <c r="R2" s="44"/>
      <c r="S2" s="44"/>
      <c r="T2" s="44"/>
      <c r="U2" s="44"/>
      <c r="V2" s="44"/>
      <c r="W2" s="44"/>
      <c r="X2" s="44"/>
      <c r="Y2" s="44"/>
      <c r="Z2" s="44"/>
      <c r="AA2" s="100"/>
      <c r="AB2" s="140"/>
      <c r="AC2" s="140"/>
      <c r="AD2" s="140"/>
    </row>
    <row r="3" spans="1:36" s="17" customFormat="1" ht="25.5" customHeight="1" x14ac:dyDescent="0.25">
      <c r="A3" s="43"/>
      <c r="B3" s="46"/>
      <c r="C3" s="45" t="s">
        <v>1</v>
      </c>
      <c r="D3" s="113" t="s">
        <v>193</v>
      </c>
      <c r="E3" s="113"/>
      <c r="F3" s="113"/>
      <c r="G3" s="113"/>
      <c r="H3" s="113"/>
      <c r="I3" s="113"/>
      <c r="J3" s="113"/>
      <c r="K3" s="46"/>
      <c r="L3" s="46"/>
      <c r="M3" s="43"/>
      <c r="N3" s="46"/>
      <c r="O3" s="46"/>
      <c r="P3" s="46"/>
      <c r="Q3" s="46"/>
      <c r="R3" s="46"/>
      <c r="S3" s="46"/>
      <c r="T3" s="46"/>
      <c r="U3" s="46"/>
      <c r="V3" s="46"/>
      <c r="W3" s="46"/>
      <c r="X3" s="46"/>
      <c r="Y3" s="46"/>
      <c r="Z3" s="46"/>
      <c r="AA3" s="101"/>
      <c r="AB3" s="140"/>
      <c r="AC3" s="140"/>
      <c r="AD3" s="140"/>
    </row>
    <row r="4" spans="1:36" s="17" customFormat="1" ht="25.5" customHeight="1" x14ac:dyDescent="0.25">
      <c r="A4" s="43"/>
      <c r="B4" s="44"/>
      <c r="C4" s="45" t="s">
        <v>19</v>
      </c>
      <c r="D4" s="183">
        <v>42614</v>
      </c>
      <c r="E4" s="113"/>
      <c r="F4" s="113"/>
      <c r="G4" s="113"/>
      <c r="H4" s="113"/>
      <c r="I4" s="113"/>
      <c r="J4" s="113"/>
      <c r="K4" s="44"/>
      <c r="L4" s="44"/>
      <c r="M4" s="43"/>
      <c r="N4" s="44"/>
      <c r="O4" s="44"/>
      <c r="P4" s="44"/>
      <c r="Q4" s="44"/>
      <c r="R4" s="44"/>
      <c r="S4" s="44"/>
      <c r="T4" s="44"/>
      <c r="U4" s="44"/>
      <c r="V4" s="44"/>
      <c r="W4" s="44"/>
      <c r="X4" s="44"/>
      <c r="Y4" s="44"/>
      <c r="Z4" s="44"/>
      <c r="AA4" s="100"/>
      <c r="AB4" s="140"/>
      <c r="AC4" s="140"/>
      <c r="AD4" s="140"/>
    </row>
    <row r="5" spans="1:36" ht="15.95" customHeight="1" x14ac:dyDescent="0.25">
      <c r="A5" s="25"/>
      <c r="B5" s="25"/>
      <c r="C5" s="25"/>
      <c r="D5" s="96"/>
      <c r="E5" s="25"/>
      <c r="F5" s="25"/>
      <c r="G5" s="25"/>
      <c r="H5" s="25"/>
      <c r="I5" s="25"/>
      <c r="J5" s="25"/>
      <c r="K5" s="25"/>
      <c r="L5" s="25"/>
      <c r="M5" s="25"/>
      <c r="N5" s="25"/>
      <c r="O5" s="25"/>
      <c r="P5" s="25"/>
      <c r="Q5" s="25"/>
      <c r="R5" s="25"/>
      <c r="S5" s="25"/>
      <c r="T5" s="25"/>
      <c r="U5" s="25"/>
      <c r="V5" s="25"/>
      <c r="W5" s="25"/>
      <c r="X5" s="25"/>
      <c r="Y5" s="25"/>
      <c r="Z5" s="25"/>
      <c r="AA5" s="96"/>
    </row>
    <row r="6" spans="1:36" s="20" customFormat="1" ht="20.100000000000001" customHeight="1" x14ac:dyDescent="0.25">
      <c r="A6" s="27" t="s">
        <v>34</v>
      </c>
      <c r="B6" s="25"/>
      <c r="C6" s="93" t="s">
        <v>10</v>
      </c>
      <c r="D6" s="27" t="s">
        <v>154</v>
      </c>
      <c r="E6" s="25"/>
      <c r="F6" s="27"/>
      <c r="G6" s="27"/>
      <c r="H6" s="27"/>
      <c r="I6" s="27"/>
      <c r="J6" s="27"/>
      <c r="K6" s="27"/>
      <c r="L6" s="27"/>
      <c r="M6" s="27"/>
      <c r="N6" s="27"/>
      <c r="O6" s="27"/>
      <c r="P6" s="27"/>
      <c r="Q6" s="27"/>
      <c r="R6" s="27"/>
      <c r="S6" s="27"/>
      <c r="T6" s="27"/>
      <c r="U6" s="26"/>
      <c r="V6" s="26"/>
      <c r="W6" s="26"/>
      <c r="X6" s="26"/>
      <c r="Y6" s="26"/>
      <c r="Z6" s="26"/>
      <c r="AA6" s="102"/>
      <c r="AB6" s="142"/>
      <c r="AC6" s="142"/>
      <c r="AD6" s="142"/>
    </row>
    <row r="7" spans="1:36" s="20" customFormat="1" ht="20.100000000000001" customHeight="1" x14ac:dyDescent="0.25">
      <c r="A7" s="94" t="s">
        <v>41</v>
      </c>
      <c r="B7" s="27"/>
      <c r="C7" s="93" t="s">
        <v>11</v>
      </c>
      <c r="D7" s="27">
        <v>6</v>
      </c>
      <c r="E7" s="25"/>
      <c r="F7" s="27"/>
      <c r="G7" s="27"/>
      <c r="H7" s="27"/>
      <c r="I7" s="27"/>
      <c r="J7" s="27"/>
      <c r="K7" s="27"/>
      <c r="L7" s="27"/>
      <c r="M7" s="27"/>
      <c r="N7" s="27"/>
      <c r="O7" s="27"/>
      <c r="P7" s="27"/>
      <c r="Q7" s="27"/>
      <c r="R7" s="27"/>
      <c r="S7" s="27"/>
      <c r="T7" s="27"/>
      <c r="U7" s="26"/>
      <c r="V7" s="26"/>
      <c r="W7" s="26"/>
      <c r="X7" s="26"/>
      <c r="Y7" s="26"/>
      <c r="Z7" s="26"/>
      <c r="AA7" s="102"/>
      <c r="AB7" s="142"/>
      <c r="AC7" s="142"/>
      <c r="AD7" s="142"/>
    </row>
    <row r="8" spans="1:36" s="20" customFormat="1" ht="23.25" x14ac:dyDescent="0.25">
      <c r="A8" s="94"/>
      <c r="B8" s="27"/>
      <c r="C8" s="93"/>
      <c r="D8" s="27"/>
      <c r="E8" s="25"/>
      <c r="F8" s="27"/>
      <c r="G8" s="25"/>
      <c r="H8" s="27"/>
      <c r="I8" s="25"/>
      <c r="J8" s="27"/>
      <c r="K8" s="25"/>
      <c r="L8" s="27"/>
      <c r="M8" s="25"/>
      <c r="N8" s="27"/>
      <c r="O8" s="25"/>
      <c r="P8" s="27"/>
      <c r="Q8" s="25"/>
      <c r="R8" s="27"/>
      <c r="S8" s="25"/>
      <c r="T8" s="27"/>
      <c r="U8" s="25"/>
      <c r="V8" s="27"/>
      <c r="W8" s="25"/>
      <c r="X8" s="27"/>
      <c r="Y8" s="25"/>
      <c r="Z8" s="27"/>
      <c r="AA8" s="25"/>
      <c r="AB8" s="142"/>
      <c r="AC8" s="142"/>
      <c r="AD8" s="142"/>
    </row>
    <row r="9" spans="1:36" s="20" customFormat="1" ht="18.75" customHeight="1" x14ac:dyDescent="0.25">
      <c r="A9" s="191" t="s">
        <v>7</v>
      </c>
      <c r="B9" s="191" t="s">
        <v>8</v>
      </c>
      <c r="C9" s="193" t="s">
        <v>31</v>
      </c>
      <c r="D9" s="195" t="s">
        <v>0</v>
      </c>
      <c r="E9" s="196" t="s">
        <v>51</v>
      </c>
      <c r="F9" s="197"/>
      <c r="G9" s="197"/>
      <c r="H9" s="198"/>
      <c r="I9" s="196" t="s">
        <v>52</v>
      </c>
      <c r="J9" s="197"/>
      <c r="K9" s="197"/>
      <c r="L9" s="198"/>
      <c r="M9" s="196" t="s">
        <v>53</v>
      </c>
      <c r="N9" s="197"/>
      <c r="O9" s="197"/>
      <c r="P9" s="198"/>
      <c r="Q9" s="139"/>
      <c r="R9" s="139"/>
      <c r="S9" s="139"/>
      <c r="T9" s="139"/>
      <c r="U9" s="139"/>
      <c r="V9" s="139"/>
      <c r="W9" s="139"/>
      <c r="X9" s="139"/>
      <c r="Y9" s="139"/>
      <c r="Z9" s="139"/>
      <c r="AA9" s="190" t="s">
        <v>35</v>
      </c>
      <c r="AB9" s="142"/>
      <c r="AC9" s="142"/>
      <c r="AD9" s="142"/>
    </row>
    <row r="10" spans="1:36" ht="63" x14ac:dyDescent="0.25">
      <c r="A10" s="192"/>
      <c r="B10" s="192"/>
      <c r="C10" s="194"/>
      <c r="D10" s="192"/>
      <c r="E10" s="122" t="s">
        <v>42</v>
      </c>
      <c r="F10" s="122" t="s">
        <v>43</v>
      </c>
      <c r="G10" s="122" t="s">
        <v>44</v>
      </c>
      <c r="H10" s="148" t="s">
        <v>55</v>
      </c>
      <c r="I10" s="122" t="s">
        <v>45</v>
      </c>
      <c r="J10" s="122" t="s">
        <v>46</v>
      </c>
      <c r="K10" s="122" t="s">
        <v>47</v>
      </c>
      <c r="L10" s="148" t="s">
        <v>56</v>
      </c>
      <c r="M10" s="122" t="s">
        <v>48</v>
      </c>
      <c r="N10" s="122" t="s">
        <v>152</v>
      </c>
      <c r="O10" s="122" t="s">
        <v>153</v>
      </c>
      <c r="P10" s="148" t="s">
        <v>57</v>
      </c>
      <c r="Q10" s="28"/>
      <c r="R10" s="28"/>
      <c r="S10" s="28"/>
      <c r="T10" s="28"/>
      <c r="U10" s="28"/>
      <c r="V10" s="28"/>
      <c r="W10" s="28"/>
      <c r="X10" s="28"/>
      <c r="Y10" s="28"/>
      <c r="Z10" s="143"/>
      <c r="AA10" s="190"/>
    </row>
    <row r="11" spans="1:36" s="20" customFormat="1" ht="20.25" customHeight="1" x14ac:dyDescent="0.25">
      <c r="A11" s="18">
        <v>1</v>
      </c>
      <c r="B11" s="184" t="s">
        <v>155</v>
      </c>
      <c r="C11" s="185" t="s">
        <v>156</v>
      </c>
      <c r="D11" s="186" t="s">
        <v>157</v>
      </c>
      <c r="E11" s="18">
        <v>6</v>
      </c>
      <c r="F11" s="18">
        <v>4</v>
      </c>
      <c r="G11" s="18">
        <v>3</v>
      </c>
      <c r="H11" s="147">
        <v>5</v>
      </c>
      <c r="I11" s="18">
        <v>4</v>
      </c>
      <c r="J11" s="18">
        <v>4</v>
      </c>
      <c r="K11" s="18">
        <v>4</v>
      </c>
      <c r="L11" s="147">
        <v>4</v>
      </c>
      <c r="M11" s="18">
        <v>4</v>
      </c>
      <c r="N11" s="18">
        <v>4</v>
      </c>
      <c r="O11" s="18">
        <v>4</v>
      </c>
      <c r="P11" s="147">
        <v>4</v>
      </c>
      <c r="Q11" s="18"/>
      <c r="R11" s="29"/>
      <c r="S11" s="18"/>
      <c r="T11" s="18"/>
      <c r="U11" s="18"/>
      <c r="V11" s="29"/>
      <c r="W11" s="18"/>
      <c r="X11" s="18"/>
      <c r="Y11" s="18"/>
      <c r="Z11" s="144"/>
      <c r="AA11" s="146">
        <v>4</v>
      </c>
      <c r="AB11" s="142"/>
      <c r="AC11" s="142"/>
      <c r="AD11" s="142"/>
    </row>
    <row r="12" spans="1:36" s="20" customFormat="1" ht="20.25" customHeight="1" x14ac:dyDescent="0.25">
      <c r="A12" s="18">
        <v>2</v>
      </c>
      <c r="B12" s="184" t="s">
        <v>158</v>
      </c>
      <c r="C12" s="185" t="s">
        <v>159</v>
      </c>
      <c r="D12" s="186" t="s">
        <v>9</v>
      </c>
      <c r="E12" s="18">
        <v>5</v>
      </c>
      <c r="F12" s="18">
        <v>5</v>
      </c>
      <c r="G12" s="18">
        <v>3</v>
      </c>
      <c r="H12" s="147">
        <v>5</v>
      </c>
      <c r="I12" s="18">
        <v>5</v>
      </c>
      <c r="J12" s="18">
        <v>5</v>
      </c>
      <c r="K12" s="18">
        <v>3</v>
      </c>
      <c r="L12" s="147">
        <v>5</v>
      </c>
      <c r="M12" s="18">
        <v>3</v>
      </c>
      <c r="N12" s="18">
        <v>5</v>
      </c>
      <c r="O12" s="18">
        <v>3</v>
      </c>
      <c r="P12" s="147">
        <v>5</v>
      </c>
      <c r="Q12" s="18"/>
      <c r="R12" s="29"/>
      <c r="S12" s="18"/>
      <c r="T12" s="18"/>
      <c r="U12" s="18"/>
      <c r="V12" s="29"/>
      <c r="W12" s="18"/>
      <c r="X12" s="18"/>
      <c r="Y12" s="18"/>
      <c r="Z12" s="144"/>
      <c r="AA12" s="146">
        <v>5</v>
      </c>
      <c r="AB12" s="142"/>
      <c r="AC12" s="142"/>
      <c r="AD12" s="142"/>
      <c r="AI12" s="72">
        <v>0</v>
      </c>
      <c r="AJ12" s="72" t="s">
        <v>14</v>
      </c>
    </row>
    <row r="13" spans="1:36" s="20" customFormat="1" ht="20.25" customHeight="1" x14ac:dyDescent="0.25">
      <c r="A13" s="18">
        <v>3</v>
      </c>
      <c r="B13" s="187" t="s">
        <v>160</v>
      </c>
      <c r="C13" s="185" t="s">
        <v>161</v>
      </c>
      <c r="D13" s="186" t="s">
        <v>14</v>
      </c>
      <c r="E13" s="18">
        <v>6</v>
      </c>
      <c r="F13" s="18">
        <v>4</v>
      </c>
      <c r="G13" s="18">
        <v>5</v>
      </c>
      <c r="H13" s="147">
        <v>4</v>
      </c>
      <c r="I13" s="18">
        <v>4</v>
      </c>
      <c r="J13" s="18">
        <v>4</v>
      </c>
      <c r="K13" s="18">
        <v>5</v>
      </c>
      <c r="L13" s="147">
        <v>4</v>
      </c>
      <c r="M13" s="18">
        <v>5</v>
      </c>
      <c r="N13" s="18">
        <v>4</v>
      </c>
      <c r="O13" s="18">
        <v>5</v>
      </c>
      <c r="P13" s="147">
        <v>4</v>
      </c>
      <c r="Q13" s="18"/>
      <c r="R13" s="29"/>
      <c r="S13" s="18"/>
      <c r="T13" s="18"/>
      <c r="U13" s="18"/>
      <c r="V13" s="29"/>
      <c r="W13" s="18"/>
      <c r="X13" s="18"/>
      <c r="Y13" s="18"/>
      <c r="Z13" s="144"/>
      <c r="AA13" s="146">
        <v>4</v>
      </c>
      <c r="AB13" s="142"/>
      <c r="AC13" s="142"/>
      <c r="AD13" s="142"/>
      <c r="AI13" s="72">
        <v>1</v>
      </c>
      <c r="AJ13" s="72" t="s">
        <v>9</v>
      </c>
    </row>
    <row r="14" spans="1:36" s="20" customFormat="1" ht="20.25" customHeight="1" x14ac:dyDescent="0.25">
      <c r="A14" s="18">
        <v>4</v>
      </c>
      <c r="B14" s="184" t="s">
        <v>162</v>
      </c>
      <c r="C14" s="185" t="s">
        <v>163</v>
      </c>
      <c r="D14" s="186" t="s">
        <v>14</v>
      </c>
      <c r="E14" s="18">
        <v>6</v>
      </c>
      <c r="F14" s="18">
        <v>4</v>
      </c>
      <c r="G14" s="18">
        <v>5</v>
      </c>
      <c r="H14" s="147">
        <v>4</v>
      </c>
      <c r="I14" s="18">
        <v>4</v>
      </c>
      <c r="J14" s="18">
        <v>4</v>
      </c>
      <c r="K14" s="18">
        <v>5</v>
      </c>
      <c r="L14" s="147">
        <v>4</v>
      </c>
      <c r="M14" s="18">
        <v>5</v>
      </c>
      <c r="N14" s="18">
        <v>4</v>
      </c>
      <c r="O14" s="18">
        <v>5</v>
      </c>
      <c r="P14" s="147">
        <v>4</v>
      </c>
      <c r="Q14" s="18"/>
      <c r="R14" s="29"/>
      <c r="S14" s="18"/>
      <c r="T14" s="18"/>
      <c r="U14" s="18"/>
      <c r="V14" s="29"/>
      <c r="W14" s="18"/>
      <c r="X14" s="18"/>
      <c r="Y14" s="18"/>
      <c r="Z14" s="144"/>
      <c r="AA14" s="146">
        <v>4</v>
      </c>
      <c r="AB14" s="142"/>
      <c r="AC14" s="142"/>
      <c r="AD14" s="142"/>
      <c r="AI14" s="72">
        <v>2</v>
      </c>
      <c r="AJ14" s="72" t="s">
        <v>14</v>
      </c>
    </row>
    <row r="15" spans="1:36" s="20" customFormat="1" ht="20.25" customHeight="1" x14ac:dyDescent="0.25">
      <c r="A15" s="18">
        <v>5</v>
      </c>
      <c r="B15" s="187" t="s">
        <v>164</v>
      </c>
      <c r="C15" s="185" t="s">
        <v>165</v>
      </c>
      <c r="D15" s="186" t="s">
        <v>14</v>
      </c>
      <c r="E15" s="18">
        <v>6</v>
      </c>
      <c r="F15" s="18">
        <v>3</v>
      </c>
      <c r="G15" s="18">
        <v>5</v>
      </c>
      <c r="H15" s="147">
        <v>4</v>
      </c>
      <c r="I15" s="18">
        <v>3</v>
      </c>
      <c r="J15" s="18">
        <v>3</v>
      </c>
      <c r="K15" s="18">
        <v>5</v>
      </c>
      <c r="L15" s="147">
        <v>3</v>
      </c>
      <c r="M15" s="18">
        <v>5</v>
      </c>
      <c r="N15" s="18">
        <v>3</v>
      </c>
      <c r="O15" s="18">
        <v>5</v>
      </c>
      <c r="P15" s="147">
        <v>3</v>
      </c>
      <c r="Q15" s="18"/>
      <c r="R15" s="29"/>
      <c r="S15" s="18"/>
      <c r="T15" s="18"/>
      <c r="U15" s="18"/>
      <c r="V15" s="29"/>
      <c r="W15" s="18"/>
      <c r="X15" s="18"/>
      <c r="Y15" s="18"/>
      <c r="Z15" s="144"/>
      <c r="AA15" s="146">
        <v>3</v>
      </c>
      <c r="AB15" s="142"/>
      <c r="AC15" s="142"/>
      <c r="AD15" s="142"/>
      <c r="AI15" s="72">
        <v>3</v>
      </c>
      <c r="AJ15" s="72" t="s">
        <v>9</v>
      </c>
    </row>
    <row r="16" spans="1:36" s="20" customFormat="1" ht="20.25" customHeight="1" x14ac:dyDescent="0.25">
      <c r="A16" s="18">
        <v>6</v>
      </c>
      <c r="B16" s="184" t="s">
        <v>166</v>
      </c>
      <c r="C16" s="185" t="s">
        <v>167</v>
      </c>
      <c r="D16" s="186" t="s">
        <v>14</v>
      </c>
      <c r="E16" s="18">
        <v>6</v>
      </c>
      <c r="F16" s="18">
        <v>6</v>
      </c>
      <c r="G16" s="18">
        <v>6</v>
      </c>
      <c r="H16" s="147">
        <v>6</v>
      </c>
      <c r="I16" s="18">
        <v>6</v>
      </c>
      <c r="J16" s="18">
        <v>6</v>
      </c>
      <c r="K16" s="18">
        <v>6</v>
      </c>
      <c r="L16" s="147">
        <v>6</v>
      </c>
      <c r="M16" s="18">
        <v>6</v>
      </c>
      <c r="N16" s="18">
        <v>6</v>
      </c>
      <c r="O16" s="18">
        <v>6</v>
      </c>
      <c r="P16" s="147">
        <v>6</v>
      </c>
      <c r="Q16" s="18"/>
      <c r="R16" s="29"/>
      <c r="S16" s="18"/>
      <c r="T16" s="18"/>
      <c r="U16" s="18"/>
      <c r="V16" s="29"/>
      <c r="W16" s="18"/>
      <c r="X16" s="18"/>
      <c r="Y16" s="18"/>
      <c r="Z16" s="144"/>
      <c r="AA16" s="146">
        <v>6</v>
      </c>
      <c r="AB16" s="142"/>
      <c r="AC16" s="142"/>
      <c r="AD16" s="142"/>
      <c r="AI16" s="72">
        <v>4</v>
      </c>
      <c r="AJ16" s="72" t="s">
        <v>14</v>
      </c>
    </row>
    <row r="17" spans="1:36" s="20" customFormat="1" ht="20.25" customHeight="1" x14ac:dyDescent="0.25">
      <c r="A17" s="18">
        <v>7</v>
      </c>
      <c r="B17" s="184" t="s">
        <v>168</v>
      </c>
      <c r="C17" s="185" t="s">
        <v>169</v>
      </c>
      <c r="D17" s="186" t="s">
        <v>9</v>
      </c>
      <c r="E17" s="18">
        <v>6</v>
      </c>
      <c r="F17" s="18">
        <v>4</v>
      </c>
      <c r="G17" s="18">
        <v>4</v>
      </c>
      <c r="H17" s="147">
        <v>5</v>
      </c>
      <c r="I17" s="18">
        <v>4</v>
      </c>
      <c r="J17" s="18">
        <v>4</v>
      </c>
      <c r="K17" s="18">
        <v>4</v>
      </c>
      <c r="L17" s="147">
        <v>4</v>
      </c>
      <c r="M17" s="18">
        <v>4</v>
      </c>
      <c r="N17" s="18">
        <v>4</v>
      </c>
      <c r="O17" s="18">
        <v>4</v>
      </c>
      <c r="P17" s="147">
        <v>4</v>
      </c>
      <c r="Q17" s="18"/>
      <c r="R17" s="29"/>
      <c r="S17" s="18"/>
      <c r="T17" s="18"/>
      <c r="U17" s="18"/>
      <c r="V17" s="29"/>
      <c r="W17" s="18"/>
      <c r="X17" s="18"/>
      <c r="Y17" s="18"/>
      <c r="Z17" s="144"/>
      <c r="AA17" s="146">
        <v>4</v>
      </c>
      <c r="AB17" s="142"/>
      <c r="AC17" s="142"/>
      <c r="AD17" s="142"/>
      <c r="AI17" s="72">
        <v>5</v>
      </c>
      <c r="AJ17" s="72" t="s">
        <v>9</v>
      </c>
    </row>
    <row r="18" spans="1:36" s="20" customFormat="1" ht="20.25" customHeight="1" x14ac:dyDescent="0.25">
      <c r="A18" s="18">
        <v>8</v>
      </c>
      <c r="B18" s="189" t="s">
        <v>191</v>
      </c>
      <c r="C18" s="185"/>
      <c r="D18" s="186" t="s">
        <v>9</v>
      </c>
      <c r="E18" s="18">
        <v>5</v>
      </c>
      <c r="F18" s="18">
        <v>5</v>
      </c>
      <c r="G18" s="18">
        <v>3</v>
      </c>
      <c r="H18" s="147">
        <v>5</v>
      </c>
      <c r="I18" s="18">
        <v>5</v>
      </c>
      <c r="J18" s="18">
        <v>5</v>
      </c>
      <c r="K18" s="18">
        <v>3</v>
      </c>
      <c r="L18" s="147">
        <v>5</v>
      </c>
      <c r="M18" s="18">
        <v>3</v>
      </c>
      <c r="N18" s="18">
        <v>5</v>
      </c>
      <c r="O18" s="18">
        <v>3</v>
      </c>
      <c r="P18" s="147">
        <v>5</v>
      </c>
      <c r="Q18" s="18"/>
      <c r="R18" s="29"/>
      <c r="S18" s="18"/>
      <c r="T18" s="18"/>
      <c r="U18" s="18"/>
      <c r="V18" s="29"/>
      <c r="W18" s="18"/>
      <c r="X18" s="18"/>
      <c r="Y18" s="18"/>
      <c r="Z18" s="144"/>
      <c r="AA18" s="146">
        <v>5</v>
      </c>
      <c r="AB18" s="142"/>
      <c r="AC18" s="142"/>
      <c r="AD18" s="142"/>
      <c r="AI18" s="72">
        <v>6</v>
      </c>
      <c r="AJ18" s="72" t="s">
        <v>14</v>
      </c>
    </row>
    <row r="19" spans="1:36" s="20" customFormat="1" ht="20.25" customHeight="1" x14ac:dyDescent="0.25">
      <c r="A19" s="18">
        <v>9</v>
      </c>
      <c r="B19" s="187" t="s">
        <v>170</v>
      </c>
      <c r="C19" s="185" t="s">
        <v>171</v>
      </c>
      <c r="D19" s="186" t="s">
        <v>9</v>
      </c>
      <c r="E19" s="18">
        <v>6</v>
      </c>
      <c r="F19" s="18">
        <v>4</v>
      </c>
      <c r="G19" s="18">
        <v>5</v>
      </c>
      <c r="H19" s="147">
        <v>4</v>
      </c>
      <c r="I19" s="18">
        <v>4</v>
      </c>
      <c r="J19" s="18">
        <v>4</v>
      </c>
      <c r="K19" s="18">
        <v>5</v>
      </c>
      <c r="L19" s="147">
        <v>4</v>
      </c>
      <c r="M19" s="18">
        <v>5</v>
      </c>
      <c r="N19" s="18">
        <v>4</v>
      </c>
      <c r="O19" s="18">
        <v>5</v>
      </c>
      <c r="P19" s="147">
        <v>4</v>
      </c>
      <c r="Q19" s="18"/>
      <c r="R19" s="29"/>
      <c r="S19" s="18"/>
      <c r="T19" s="18"/>
      <c r="U19" s="18"/>
      <c r="V19" s="29"/>
      <c r="W19" s="18"/>
      <c r="X19" s="18"/>
      <c r="Y19" s="18"/>
      <c r="Z19" s="144"/>
      <c r="AA19" s="146">
        <v>4</v>
      </c>
      <c r="AB19" s="142"/>
      <c r="AC19" s="142"/>
      <c r="AD19" s="142"/>
      <c r="AI19" s="72">
        <v>7</v>
      </c>
      <c r="AJ19" s="72" t="s">
        <v>9</v>
      </c>
    </row>
    <row r="20" spans="1:36" s="20" customFormat="1" ht="20.25" customHeight="1" x14ac:dyDescent="0.25">
      <c r="A20" s="18">
        <v>10</v>
      </c>
      <c r="B20" s="184" t="s">
        <v>172</v>
      </c>
      <c r="C20" s="185" t="s">
        <v>173</v>
      </c>
      <c r="D20" s="186" t="s">
        <v>9</v>
      </c>
      <c r="E20" s="18">
        <v>6</v>
      </c>
      <c r="F20" s="18">
        <v>4</v>
      </c>
      <c r="G20" s="18">
        <v>5</v>
      </c>
      <c r="H20" s="147">
        <v>4</v>
      </c>
      <c r="I20" s="18">
        <v>4</v>
      </c>
      <c r="J20" s="18">
        <v>4</v>
      </c>
      <c r="K20" s="18">
        <v>5</v>
      </c>
      <c r="L20" s="147">
        <v>4</v>
      </c>
      <c r="M20" s="18">
        <v>5</v>
      </c>
      <c r="N20" s="18">
        <v>4</v>
      </c>
      <c r="O20" s="18">
        <v>5</v>
      </c>
      <c r="P20" s="147">
        <v>4</v>
      </c>
      <c r="Q20" s="18"/>
      <c r="R20" s="29"/>
      <c r="S20" s="18"/>
      <c r="T20" s="18"/>
      <c r="U20" s="18"/>
      <c r="V20" s="29"/>
      <c r="W20" s="18"/>
      <c r="X20" s="18"/>
      <c r="Y20" s="18"/>
      <c r="Z20" s="144"/>
      <c r="AA20" s="146">
        <v>4</v>
      </c>
      <c r="AB20" s="142"/>
      <c r="AC20" s="142"/>
      <c r="AD20" s="142"/>
      <c r="AI20" s="72">
        <v>8</v>
      </c>
      <c r="AJ20" s="72" t="s">
        <v>14</v>
      </c>
    </row>
    <row r="21" spans="1:36" s="20" customFormat="1" ht="20.25" customHeight="1" x14ac:dyDescent="0.25">
      <c r="A21" s="18">
        <v>11</v>
      </c>
      <c r="B21" s="184" t="s">
        <v>174</v>
      </c>
      <c r="C21" s="185" t="s">
        <v>175</v>
      </c>
      <c r="D21" s="186" t="s">
        <v>14</v>
      </c>
      <c r="E21" s="18">
        <v>6</v>
      </c>
      <c r="F21" s="18">
        <v>3</v>
      </c>
      <c r="G21" s="18">
        <v>5</v>
      </c>
      <c r="H21" s="147">
        <v>4</v>
      </c>
      <c r="I21" s="18">
        <v>3</v>
      </c>
      <c r="J21" s="18">
        <v>3</v>
      </c>
      <c r="K21" s="18">
        <v>5</v>
      </c>
      <c r="L21" s="147">
        <v>3</v>
      </c>
      <c r="M21" s="18">
        <v>5</v>
      </c>
      <c r="N21" s="18">
        <v>3</v>
      </c>
      <c r="O21" s="18">
        <v>5</v>
      </c>
      <c r="P21" s="147">
        <v>3</v>
      </c>
      <c r="Q21" s="18"/>
      <c r="R21" s="29"/>
      <c r="S21" s="18"/>
      <c r="T21" s="18"/>
      <c r="U21" s="18"/>
      <c r="V21" s="29"/>
      <c r="W21" s="18"/>
      <c r="X21" s="18"/>
      <c r="Y21" s="18"/>
      <c r="Z21" s="144"/>
      <c r="AA21" s="146">
        <v>3</v>
      </c>
      <c r="AB21" s="142"/>
      <c r="AC21" s="142"/>
      <c r="AD21" s="142"/>
      <c r="AI21" s="72">
        <v>9</v>
      </c>
      <c r="AJ21" s="72" t="s">
        <v>9</v>
      </c>
    </row>
    <row r="22" spans="1:36" s="20" customFormat="1" ht="20.25" customHeight="1" x14ac:dyDescent="0.25">
      <c r="A22" s="18">
        <v>12</v>
      </c>
      <c r="B22" s="184" t="s">
        <v>176</v>
      </c>
      <c r="C22" s="185" t="s">
        <v>177</v>
      </c>
      <c r="D22" s="186" t="s">
        <v>9</v>
      </c>
      <c r="E22" s="18">
        <v>6</v>
      </c>
      <c r="F22" s="18">
        <v>6</v>
      </c>
      <c r="G22" s="18">
        <v>6</v>
      </c>
      <c r="H22" s="147">
        <v>6</v>
      </c>
      <c r="I22" s="18">
        <v>6</v>
      </c>
      <c r="J22" s="18">
        <v>6</v>
      </c>
      <c r="K22" s="18">
        <v>6</v>
      </c>
      <c r="L22" s="147">
        <v>6</v>
      </c>
      <c r="M22" s="18">
        <v>6</v>
      </c>
      <c r="N22" s="18">
        <v>6</v>
      </c>
      <c r="O22" s="18">
        <v>6</v>
      </c>
      <c r="P22" s="147">
        <v>6</v>
      </c>
      <c r="Q22" s="18"/>
      <c r="R22" s="29"/>
      <c r="S22" s="18"/>
      <c r="T22" s="18"/>
      <c r="U22" s="18"/>
      <c r="V22" s="29"/>
      <c r="W22" s="18"/>
      <c r="X22" s="18"/>
      <c r="Y22" s="18"/>
      <c r="Z22" s="144"/>
      <c r="AA22" s="146">
        <v>6</v>
      </c>
      <c r="AB22" s="142"/>
      <c r="AC22" s="142"/>
      <c r="AD22" s="142"/>
    </row>
    <row r="23" spans="1:36" s="20" customFormat="1" ht="20.25" customHeight="1" x14ac:dyDescent="0.25">
      <c r="A23" s="18">
        <v>13</v>
      </c>
      <c r="B23" s="187" t="s">
        <v>178</v>
      </c>
      <c r="C23" s="185" t="s">
        <v>179</v>
      </c>
      <c r="D23" s="186" t="s">
        <v>157</v>
      </c>
      <c r="E23" s="18">
        <v>6</v>
      </c>
      <c r="F23" s="18">
        <v>4</v>
      </c>
      <c r="G23" s="18">
        <v>4</v>
      </c>
      <c r="H23" s="147">
        <v>5</v>
      </c>
      <c r="I23" s="18">
        <v>4</v>
      </c>
      <c r="J23" s="18">
        <v>4</v>
      </c>
      <c r="K23" s="18">
        <v>4</v>
      </c>
      <c r="L23" s="147">
        <v>4</v>
      </c>
      <c r="M23" s="18">
        <v>4</v>
      </c>
      <c r="N23" s="18">
        <v>4</v>
      </c>
      <c r="O23" s="18">
        <v>4</v>
      </c>
      <c r="P23" s="147">
        <v>4</v>
      </c>
      <c r="Q23" s="18"/>
      <c r="R23" s="29"/>
      <c r="S23" s="18"/>
      <c r="T23" s="18"/>
      <c r="U23" s="18"/>
      <c r="V23" s="29"/>
      <c r="W23" s="18"/>
      <c r="X23" s="18"/>
      <c r="Y23" s="18"/>
      <c r="Z23" s="144"/>
      <c r="AA23" s="146">
        <v>4</v>
      </c>
      <c r="AB23" s="142"/>
      <c r="AC23" s="142"/>
      <c r="AD23" s="142"/>
    </row>
    <row r="24" spans="1:36" s="20" customFormat="1" ht="20.25" customHeight="1" x14ac:dyDescent="0.25">
      <c r="A24" s="18">
        <v>14</v>
      </c>
      <c r="B24" s="184" t="s">
        <v>180</v>
      </c>
      <c r="C24" s="185" t="s">
        <v>181</v>
      </c>
      <c r="D24" s="186" t="s">
        <v>14</v>
      </c>
      <c r="E24" s="18">
        <v>5</v>
      </c>
      <c r="F24" s="18">
        <v>5</v>
      </c>
      <c r="G24" s="18">
        <v>3</v>
      </c>
      <c r="H24" s="147">
        <v>5</v>
      </c>
      <c r="I24" s="18">
        <v>5</v>
      </c>
      <c r="J24" s="18">
        <v>5</v>
      </c>
      <c r="K24" s="18">
        <v>3</v>
      </c>
      <c r="L24" s="147">
        <v>5</v>
      </c>
      <c r="M24" s="18">
        <v>3</v>
      </c>
      <c r="N24" s="18">
        <v>5</v>
      </c>
      <c r="O24" s="18">
        <v>3</v>
      </c>
      <c r="P24" s="147">
        <v>5</v>
      </c>
      <c r="Q24" s="18"/>
      <c r="R24" s="29"/>
      <c r="S24" s="18"/>
      <c r="T24" s="18"/>
      <c r="U24" s="18"/>
      <c r="V24" s="29"/>
      <c r="W24" s="18"/>
      <c r="X24" s="18"/>
      <c r="Y24" s="18"/>
      <c r="Z24" s="144"/>
      <c r="AA24" s="146">
        <v>5</v>
      </c>
      <c r="AB24" s="142"/>
      <c r="AC24" s="142"/>
      <c r="AD24" s="142"/>
    </row>
    <row r="25" spans="1:36" s="20" customFormat="1" ht="20.25" customHeight="1" x14ac:dyDescent="0.25">
      <c r="A25" s="18">
        <v>15</v>
      </c>
      <c r="B25" s="184" t="s">
        <v>182</v>
      </c>
      <c r="C25" s="185" t="s">
        <v>183</v>
      </c>
      <c r="D25" s="188" t="s">
        <v>157</v>
      </c>
      <c r="E25" s="18">
        <v>6</v>
      </c>
      <c r="F25" s="18">
        <v>4</v>
      </c>
      <c r="G25" s="18">
        <v>5</v>
      </c>
      <c r="H25" s="147">
        <v>4</v>
      </c>
      <c r="I25" s="18">
        <v>4</v>
      </c>
      <c r="J25" s="18">
        <v>4</v>
      </c>
      <c r="K25" s="18">
        <v>5</v>
      </c>
      <c r="L25" s="147">
        <v>4</v>
      </c>
      <c r="M25" s="18">
        <v>5</v>
      </c>
      <c r="N25" s="18">
        <v>4</v>
      </c>
      <c r="O25" s="18">
        <v>5</v>
      </c>
      <c r="P25" s="147">
        <v>4</v>
      </c>
      <c r="Q25" s="18"/>
      <c r="R25" s="29"/>
      <c r="S25" s="18"/>
      <c r="T25" s="18"/>
      <c r="U25" s="18"/>
      <c r="V25" s="29"/>
      <c r="W25" s="18"/>
      <c r="X25" s="18"/>
      <c r="Y25" s="18"/>
      <c r="Z25" s="144"/>
      <c r="AA25" s="146">
        <v>4</v>
      </c>
      <c r="AB25" s="142"/>
      <c r="AC25" s="142"/>
      <c r="AD25" s="142"/>
    </row>
    <row r="26" spans="1:36" s="20" customFormat="1" ht="20.25" customHeight="1" x14ac:dyDescent="0.25">
      <c r="A26" s="18">
        <v>16</v>
      </c>
      <c r="B26" s="184" t="s">
        <v>184</v>
      </c>
      <c r="C26" s="185" t="s">
        <v>185</v>
      </c>
      <c r="D26" s="188" t="s">
        <v>157</v>
      </c>
      <c r="E26" s="18">
        <v>6</v>
      </c>
      <c r="F26" s="18">
        <v>4</v>
      </c>
      <c r="G26" s="18">
        <v>5</v>
      </c>
      <c r="H26" s="147">
        <v>4</v>
      </c>
      <c r="I26" s="18">
        <v>4</v>
      </c>
      <c r="J26" s="18">
        <v>4</v>
      </c>
      <c r="K26" s="18">
        <v>5</v>
      </c>
      <c r="L26" s="147">
        <v>4</v>
      </c>
      <c r="M26" s="18">
        <v>5</v>
      </c>
      <c r="N26" s="18">
        <v>4</v>
      </c>
      <c r="O26" s="18">
        <v>5</v>
      </c>
      <c r="P26" s="147">
        <v>4</v>
      </c>
      <c r="Q26" s="18"/>
      <c r="R26" s="29"/>
      <c r="S26" s="18"/>
      <c r="T26" s="18"/>
      <c r="U26" s="18"/>
      <c r="V26" s="29"/>
      <c r="W26" s="18"/>
      <c r="X26" s="18"/>
      <c r="Y26" s="18"/>
      <c r="Z26" s="144"/>
      <c r="AA26" s="146">
        <v>4</v>
      </c>
      <c r="AB26" s="142"/>
      <c r="AC26" s="142"/>
      <c r="AD26" s="142"/>
    </row>
    <row r="27" spans="1:36" s="20" customFormat="1" ht="20.25" customHeight="1" x14ac:dyDescent="0.25">
      <c r="A27" s="18">
        <v>17</v>
      </c>
      <c r="B27" s="184" t="s">
        <v>186</v>
      </c>
      <c r="C27" s="185" t="s">
        <v>187</v>
      </c>
      <c r="D27" s="188" t="s">
        <v>188</v>
      </c>
      <c r="E27" s="18">
        <v>6</v>
      </c>
      <c r="F27" s="18">
        <v>3</v>
      </c>
      <c r="G27" s="18">
        <v>5</v>
      </c>
      <c r="H27" s="147">
        <v>4</v>
      </c>
      <c r="I27" s="18">
        <v>3</v>
      </c>
      <c r="J27" s="18">
        <v>3</v>
      </c>
      <c r="K27" s="18">
        <v>5</v>
      </c>
      <c r="L27" s="147">
        <v>3</v>
      </c>
      <c r="M27" s="18">
        <v>5</v>
      </c>
      <c r="N27" s="18">
        <v>3</v>
      </c>
      <c r="O27" s="18">
        <v>5</v>
      </c>
      <c r="P27" s="147">
        <v>3</v>
      </c>
      <c r="Q27" s="18"/>
      <c r="R27" s="29"/>
      <c r="S27" s="18"/>
      <c r="T27" s="18"/>
      <c r="U27" s="18"/>
      <c r="V27" s="29"/>
      <c r="W27" s="18"/>
      <c r="X27" s="18"/>
      <c r="Y27" s="18"/>
      <c r="Z27" s="144"/>
      <c r="AA27" s="146">
        <v>3</v>
      </c>
      <c r="AB27" s="142"/>
      <c r="AC27" s="142"/>
      <c r="AD27" s="142"/>
    </row>
    <row r="28" spans="1:36" s="20" customFormat="1" ht="20.25" customHeight="1" x14ac:dyDescent="0.25">
      <c r="A28" s="18">
        <v>18</v>
      </c>
      <c r="B28" s="184" t="s">
        <v>189</v>
      </c>
      <c r="C28" s="185" t="s">
        <v>190</v>
      </c>
      <c r="D28" s="186" t="s">
        <v>14</v>
      </c>
      <c r="E28" s="18">
        <v>6</v>
      </c>
      <c r="F28" s="18">
        <v>6</v>
      </c>
      <c r="G28" s="18">
        <v>6</v>
      </c>
      <c r="H28" s="147">
        <v>6</v>
      </c>
      <c r="I28" s="18">
        <v>6</v>
      </c>
      <c r="J28" s="18">
        <v>6</v>
      </c>
      <c r="K28" s="18">
        <v>6</v>
      </c>
      <c r="L28" s="147">
        <v>6</v>
      </c>
      <c r="M28" s="18">
        <v>6</v>
      </c>
      <c r="N28" s="18">
        <v>6</v>
      </c>
      <c r="O28" s="18">
        <v>6</v>
      </c>
      <c r="P28" s="147">
        <v>6</v>
      </c>
      <c r="Q28" s="18"/>
      <c r="R28" s="29"/>
      <c r="S28" s="18"/>
      <c r="T28" s="18"/>
      <c r="U28" s="18"/>
      <c r="V28" s="29"/>
      <c r="W28" s="18"/>
      <c r="X28" s="18"/>
      <c r="Y28" s="18"/>
      <c r="Z28" s="144"/>
      <c r="AA28" s="146">
        <v>6</v>
      </c>
      <c r="AB28" s="142"/>
      <c r="AC28" s="142"/>
      <c r="AD28" s="142"/>
    </row>
    <row r="29" spans="1:36" s="20" customFormat="1" ht="20.25" customHeight="1" x14ac:dyDescent="0.25">
      <c r="A29" s="18">
        <v>19</v>
      </c>
      <c r="B29" s="19"/>
      <c r="C29" s="73"/>
      <c r="D29" s="74"/>
      <c r="E29" s="18"/>
      <c r="F29" s="18"/>
      <c r="G29" s="18"/>
      <c r="H29" s="147"/>
      <c r="I29" s="18"/>
      <c r="J29" s="18"/>
      <c r="K29" s="18"/>
      <c r="L29" s="147"/>
      <c r="M29" s="18"/>
      <c r="N29" s="18"/>
      <c r="O29" s="18"/>
      <c r="P29" s="147"/>
      <c r="Q29" s="18"/>
      <c r="R29" s="29"/>
      <c r="S29" s="18"/>
      <c r="T29" s="18"/>
      <c r="U29" s="18"/>
      <c r="V29" s="29"/>
      <c r="W29" s="18"/>
      <c r="X29" s="18"/>
      <c r="Y29" s="18"/>
      <c r="Z29" s="144"/>
      <c r="AA29" s="146"/>
      <c r="AB29" s="142"/>
      <c r="AC29" s="142"/>
      <c r="AD29" s="142"/>
    </row>
    <row r="30" spans="1:36" s="20" customFormat="1" ht="20.25" customHeight="1" x14ac:dyDescent="0.25">
      <c r="A30" s="18">
        <v>20</v>
      </c>
      <c r="B30" s="19"/>
      <c r="C30" s="73"/>
      <c r="D30" s="74"/>
      <c r="E30" s="18"/>
      <c r="F30" s="18"/>
      <c r="G30" s="18"/>
      <c r="H30" s="147"/>
      <c r="I30" s="18"/>
      <c r="J30" s="18"/>
      <c r="K30" s="18"/>
      <c r="L30" s="147"/>
      <c r="M30" s="18"/>
      <c r="N30" s="18"/>
      <c r="O30" s="18"/>
      <c r="P30" s="147"/>
      <c r="Q30" s="18"/>
      <c r="R30" s="29"/>
      <c r="S30" s="18"/>
      <c r="T30" s="18"/>
      <c r="U30" s="18"/>
      <c r="V30" s="29"/>
      <c r="W30" s="18"/>
      <c r="X30" s="18"/>
      <c r="Y30" s="18"/>
      <c r="Z30" s="144"/>
      <c r="AA30" s="146"/>
      <c r="AB30" s="142"/>
      <c r="AC30" s="142"/>
      <c r="AD30" s="142"/>
    </row>
    <row r="31" spans="1:36" s="20" customFormat="1" ht="20.25" customHeight="1" x14ac:dyDescent="0.25">
      <c r="A31" s="18">
        <v>21</v>
      </c>
      <c r="B31" s="19"/>
      <c r="C31" s="73"/>
      <c r="D31" s="74"/>
      <c r="E31" s="18"/>
      <c r="F31" s="18"/>
      <c r="G31" s="18"/>
      <c r="H31" s="147"/>
      <c r="I31" s="18"/>
      <c r="J31" s="18"/>
      <c r="K31" s="18"/>
      <c r="L31" s="147"/>
      <c r="M31" s="18"/>
      <c r="N31" s="18"/>
      <c r="O31" s="18"/>
      <c r="P31" s="147"/>
      <c r="Q31" s="18"/>
      <c r="R31" s="29"/>
      <c r="S31" s="18"/>
      <c r="T31" s="18"/>
      <c r="U31" s="18"/>
      <c r="V31" s="29"/>
      <c r="W31" s="18"/>
      <c r="X31" s="18"/>
      <c r="Y31" s="18"/>
      <c r="Z31" s="144"/>
      <c r="AA31" s="146"/>
      <c r="AB31" s="142"/>
      <c r="AC31" s="142"/>
      <c r="AD31" s="142"/>
    </row>
    <row r="32" spans="1:36" s="20" customFormat="1" ht="20.25" customHeight="1" x14ac:dyDescent="0.25">
      <c r="A32" s="18">
        <v>22</v>
      </c>
      <c r="B32" s="19"/>
      <c r="C32" s="73"/>
      <c r="D32" s="74"/>
      <c r="E32" s="18"/>
      <c r="F32" s="18"/>
      <c r="G32" s="18"/>
      <c r="H32" s="147"/>
      <c r="I32" s="18"/>
      <c r="J32" s="18"/>
      <c r="K32" s="18"/>
      <c r="L32" s="147"/>
      <c r="M32" s="18"/>
      <c r="N32" s="18"/>
      <c r="O32" s="18"/>
      <c r="P32" s="147"/>
      <c r="Q32" s="18"/>
      <c r="R32" s="29"/>
      <c r="S32" s="18"/>
      <c r="T32" s="18"/>
      <c r="U32" s="18"/>
      <c r="V32" s="29"/>
      <c r="W32" s="18"/>
      <c r="X32" s="18"/>
      <c r="Y32" s="18"/>
      <c r="Z32" s="144"/>
      <c r="AA32" s="146"/>
      <c r="AB32" s="142"/>
      <c r="AC32" s="142"/>
      <c r="AD32" s="142"/>
    </row>
    <row r="33" spans="1:30" s="20" customFormat="1" ht="20.25" customHeight="1" x14ac:dyDescent="0.25">
      <c r="A33" s="18">
        <v>23</v>
      </c>
      <c r="B33" s="19"/>
      <c r="C33" s="73"/>
      <c r="D33" s="74"/>
      <c r="E33" s="18"/>
      <c r="F33" s="18"/>
      <c r="G33" s="18"/>
      <c r="H33" s="147"/>
      <c r="I33" s="18"/>
      <c r="J33" s="18"/>
      <c r="K33" s="18"/>
      <c r="L33" s="147"/>
      <c r="M33" s="18"/>
      <c r="N33" s="18"/>
      <c r="O33" s="18"/>
      <c r="P33" s="147"/>
      <c r="Q33" s="18"/>
      <c r="R33" s="29"/>
      <c r="S33" s="18"/>
      <c r="T33" s="18"/>
      <c r="U33" s="18"/>
      <c r="V33" s="29"/>
      <c r="W33" s="18"/>
      <c r="X33" s="18"/>
      <c r="Y33" s="18"/>
      <c r="Z33" s="144"/>
      <c r="AA33" s="146"/>
      <c r="AB33" s="142"/>
      <c r="AC33" s="142"/>
      <c r="AD33" s="142"/>
    </row>
    <row r="34" spans="1:30" s="20" customFormat="1" ht="20.25" customHeight="1" x14ac:dyDescent="0.25">
      <c r="A34" s="18">
        <v>24</v>
      </c>
      <c r="B34" s="19"/>
      <c r="C34" s="73"/>
      <c r="D34" s="74"/>
      <c r="E34" s="18"/>
      <c r="F34" s="18"/>
      <c r="G34" s="18"/>
      <c r="H34" s="147"/>
      <c r="I34" s="18"/>
      <c r="J34" s="18"/>
      <c r="K34" s="18"/>
      <c r="L34" s="147"/>
      <c r="M34" s="18"/>
      <c r="N34" s="18"/>
      <c r="O34" s="18"/>
      <c r="P34" s="147"/>
      <c r="Q34" s="18"/>
      <c r="R34" s="29"/>
      <c r="S34" s="18"/>
      <c r="T34" s="18"/>
      <c r="U34" s="18"/>
      <c r="V34" s="29"/>
      <c r="W34" s="18"/>
      <c r="X34" s="18"/>
      <c r="Y34" s="18"/>
      <c r="Z34" s="144"/>
      <c r="AA34" s="146"/>
      <c r="AB34" s="142"/>
      <c r="AC34" s="142"/>
      <c r="AD34" s="142"/>
    </row>
    <row r="35" spans="1:30" s="20" customFormat="1" ht="20.25" customHeight="1" x14ac:dyDescent="0.25">
      <c r="A35" s="18">
        <v>25</v>
      </c>
      <c r="B35" s="19"/>
      <c r="C35" s="73"/>
      <c r="D35" s="74"/>
      <c r="E35" s="18"/>
      <c r="F35" s="18"/>
      <c r="G35" s="18"/>
      <c r="H35" s="147"/>
      <c r="I35" s="18"/>
      <c r="J35" s="18"/>
      <c r="K35" s="18"/>
      <c r="L35" s="147"/>
      <c r="M35" s="18"/>
      <c r="N35" s="18"/>
      <c r="O35" s="18"/>
      <c r="P35" s="147"/>
      <c r="Q35" s="18"/>
      <c r="R35" s="29"/>
      <c r="S35" s="18"/>
      <c r="T35" s="18"/>
      <c r="U35" s="18"/>
      <c r="V35" s="29"/>
      <c r="W35" s="18"/>
      <c r="X35" s="18"/>
      <c r="Y35" s="18"/>
      <c r="Z35" s="144"/>
      <c r="AA35" s="146"/>
      <c r="AB35" s="142"/>
      <c r="AC35" s="142"/>
      <c r="AD35" s="142"/>
    </row>
    <row r="36" spans="1:30" s="20" customFormat="1" ht="20.25" customHeight="1" x14ac:dyDescent="0.25">
      <c r="A36" s="18">
        <v>26</v>
      </c>
      <c r="B36" s="19"/>
      <c r="C36" s="73"/>
      <c r="D36" s="74"/>
      <c r="E36" s="18"/>
      <c r="F36" s="18"/>
      <c r="G36" s="18"/>
      <c r="H36" s="147"/>
      <c r="I36" s="18"/>
      <c r="J36" s="18"/>
      <c r="K36" s="18"/>
      <c r="L36" s="147"/>
      <c r="M36" s="18"/>
      <c r="N36" s="18"/>
      <c r="O36" s="18"/>
      <c r="P36" s="147"/>
      <c r="Q36" s="18"/>
      <c r="R36" s="29"/>
      <c r="S36" s="18"/>
      <c r="T36" s="18"/>
      <c r="U36" s="18"/>
      <c r="V36" s="29"/>
      <c r="W36" s="18"/>
      <c r="X36" s="18"/>
      <c r="Y36" s="18"/>
      <c r="Z36" s="144"/>
      <c r="AA36" s="146"/>
      <c r="AB36" s="142"/>
      <c r="AC36" s="142"/>
      <c r="AD36" s="142"/>
    </row>
    <row r="37" spans="1:30" s="20" customFormat="1" ht="20.25" customHeight="1" x14ac:dyDescent="0.25">
      <c r="A37" s="18">
        <v>27</v>
      </c>
      <c r="B37" s="19"/>
      <c r="C37" s="73"/>
      <c r="D37" s="74"/>
      <c r="E37" s="18"/>
      <c r="F37" s="18"/>
      <c r="G37" s="18"/>
      <c r="H37" s="147"/>
      <c r="I37" s="18"/>
      <c r="J37" s="18"/>
      <c r="K37" s="18"/>
      <c r="L37" s="147"/>
      <c r="M37" s="18"/>
      <c r="N37" s="18"/>
      <c r="O37" s="18"/>
      <c r="P37" s="147"/>
      <c r="Q37" s="18"/>
      <c r="R37" s="29"/>
      <c r="S37" s="18"/>
      <c r="T37" s="18"/>
      <c r="U37" s="18"/>
      <c r="V37" s="29"/>
      <c r="W37" s="18"/>
      <c r="X37" s="18"/>
      <c r="Y37" s="18"/>
      <c r="Z37" s="144"/>
      <c r="AA37" s="146"/>
      <c r="AB37" s="142"/>
      <c r="AC37" s="142"/>
      <c r="AD37" s="142"/>
    </row>
    <row r="38" spans="1:30" s="20" customFormat="1" ht="20.25" customHeight="1" x14ac:dyDescent="0.25">
      <c r="A38" s="18">
        <v>28</v>
      </c>
      <c r="B38" s="19"/>
      <c r="C38" s="73"/>
      <c r="D38" s="74"/>
      <c r="E38" s="18"/>
      <c r="F38" s="18"/>
      <c r="G38" s="18"/>
      <c r="H38" s="147"/>
      <c r="I38" s="18"/>
      <c r="J38" s="18"/>
      <c r="K38" s="18"/>
      <c r="L38" s="147"/>
      <c r="M38" s="18"/>
      <c r="N38" s="18"/>
      <c r="O38" s="18"/>
      <c r="P38" s="147"/>
      <c r="Q38" s="18"/>
      <c r="R38" s="29"/>
      <c r="S38" s="18"/>
      <c r="T38" s="18"/>
      <c r="U38" s="18"/>
      <c r="V38" s="29"/>
      <c r="W38" s="18"/>
      <c r="X38" s="18"/>
      <c r="Y38" s="18"/>
      <c r="Z38" s="144"/>
      <c r="AA38" s="146"/>
      <c r="AB38" s="142"/>
      <c r="AC38" s="142"/>
      <c r="AD38" s="142"/>
    </row>
    <row r="39" spans="1:30" s="20" customFormat="1" ht="20.25" customHeight="1" x14ac:dyDescent="0.25">
      <c r="A39" s="18">
        <v>29</v>
      </c>
      <c r="B39" s="19"/>
      <c r="C39" s="73"/>
      <c r="D39" s="74"/>
      <c r="E39" s="18"/>
      <c r="F39" s="18"/>
      <c r="G39" s="18"/>
      <c r="H39" s="147"/>
      <c r="I39" s="18"/>
      <c r="J39" s="18"/>
      <c r="K39" s="18"/>
      <c r="L39" s="147"/>
      <c r="M39" s="18"/>
      <c r="N39" s="18"/>
      <c r="O39" s="18"/>
      <c r="P39" s="147"/>
      <c r="Q39" s="18"/>
      <c r="R39" s="29"/>
      <c r="S39" s="18"/>
      <c r="T39" s="18"/>
      <c r="U39" s="18"/>
      <c r="V39" s="29"/>
      <c r="W39" s="18"/>
      <c r="X39" s="18"/>
      <c r="Y39" s="18"/>
      <c r="Z39" s="144"/>
      <c r="AA39" s="146"/>
      <c r="AB39" s="142"/>
      <c r="AC39" s="142"/>
      <c r="AD39" s="142"/>
    </row>
    <row r="40" spans="1:30" s="20" customFormat="1" ht="20.25" customHeight="1" x14ac:dyDescent="0.25">
      <c r="A40" s="18">
        <v>30</v>
      </c>
      <c r="B40" s="19"/>
      <c r="C40" s="73"/>
      <c r="D40" s="74"/>
      <c r="E40" s="18"/>
      <c r="F40" s="18"/>
      <c r="G40" s="18"/>
      <c r="H40" s="147"/>
      <c r="I40" s="18"/>
      <c r="J40" s="18"/>
      <c r="K40" s="18"/>
      <c r="L40" s="147"/>
      <c r="M40" s="18"/>
      <c r="N40" s="18"/>
      <c r="O40" s="18"/>
      <c r="P40" s="147"/>
      <c r="Q40" s="18"/>
      <c r="R40" s="29"/>
      <c r="S40" s="18"/>
      <c r="T40" s="18"/>
      <c r="U40" s="18"/>
      <c r="V40" s="29"/>
      <c r="W40" s="18"/>
      <c r="X40" s="18"/>
      <c r="Y40" s="18"/>
      <c r="Z40" s="144"/>
      <c r="AA40" s="146"/>
      <c r="AB40" s="142"/>
      <c r="AC40" s="142"/>
      <c r="AD40" s="142"/>
    </row>
    <row r="41" spans="1:30" s="20" customFormat="1" ht="20.25" customHeight="1" x14ac:dyDescent="0.25">
      <c r="A41" s="18">
        <v>31</v>
      </c>
      <c r="B41" s="19"/>
      <c r="C41" s="73"/>
      <c r="D41" s="74"/>
      <c r="E41" s="18"/>
      <c r="F41" s="18"/>
      <c r="G41" s="18"/>
      <c r="H41" s="147"/>
      <c r="I41" s="18"/>
      <c r="J41" s="18"/>
      <c r="K41" s="18"/>
      <c r="L41" s="147"/>
      <c r="M41" s="18"/>
      <c r="N41" s="18"/>
      <c r="O41" s="18"/>
      <c r="P41" s="147"/>
      <c r="Q41" s="18"/>
      <c r="R41" s="29"/>
      <c r="S41" s="18"/>
      <c r="T41" s="18"/>
      <c r="U41" s="18"/>
      <c r="V41" s="29"/>
      <c r="W41" s="18"/>
      <c r="X41" s="18"/>
      <c r="Y41" s="18"/>
      <c r="Z41" s="144"/>
      <c r="AA41" s="146"/>
      <c r="AB41" s="142"/>
      <c r="AC41" s="142"/>
      <c r="AD41" s="142"/>
    </row>
    <row r="42" spans="1:30" s="20" customFormat="1" ht="20.25" customHeight="1" x14ac:dyDescent="0.25">
      <c r="A42" s="18">
        <v>32</v>
      </c>
      <c r="B42" s="19"/>
      <c r="C42" s="73"/>
      <c r="D42" s="74"/>
      <c r="E42" s="18"/>
      <c r="F42" s="18"/>
      <c r="G42" s="18"/>
      <c r="H42" s="147"/>
      <c r="I42" s="18"/>
      <c r="J42" s="18"/>
      <c r="K42" s="18"/>
      <c r="L42" s="147"/>
      <c r="M42" s="18"/>
      <c r="N42" s="18"/>
      <c r="O42" s="18"/>
      <c r="P42" s="147"/>
      <c r="Q42" s="18"/>
      <c r="R42" s="29"/>
      <c r="S42" s="18"/>
      <c r="T42" s="18"/>
      <c r="U42" s="18"/>
      <c r="V42" s="29"/>
      <c r="W42" s="18"/>
      <c r="X42" s="18"/>
      <c r="Y42" s="18"/>
      <c r="Z42" s="144"/>
      <c r="AA42" s="146"/>
      <c r="AB42" s="142"/>
      <c r="AC42" s="142"/>
      <c r="AD42" s="142"/>
    </row>
    <row r="43" spans="1:30" s="20" customFormat="1" ht="20.25" customHeight="1" x14ac:dyDescent="0.25">
      <c r="A43" s="18">
        <v>33</v>
      </c>
      <c r="B43" s="19"/>
      <c r="C43" s="73"/>
      <c r="D43" s="74"/>
      <c r="E43" s="18"/>
      <c r="F43" s="18"/>
      <c r="G43" s="18"/>
      <c r="H43" s="147"/>
      <c r="I43" s="18"/>
      <c r="J43" s="18"/>
      <c r="K43" s="18"/>
      <c r="L43" s="147"/>
      <c r="M43" s="18"/>
      <c r="N43" s="18"/>
      <c r="O43" s="18"/>
      <c r="P43" s="147"/>
      <c r="Q43" s="18"/>
      <c r="R43" s="29"/>
      <c r="S43" s="18"/>
      <c r="T43" s="18"/>
      <c r="U43" s="18"/>
      <c r="V43" s="29"/>
      <c r="W43" s="18"/>
      <c r="X43" s="18"/>
      <c r="Y43" s="18"/>
      <c r="Z43" s="144"/>
      <c r="AA43" s="146"/>
      <c r="AB43" s="142"/>
      <c r="AC43" s="142"/>
      <c r="AD43" s="142"/>
    </row>
    <row r="44" spans="1:30" s="20" customFormat="1" ht="20.25" customHeight="1" x14ac:dyDescent="0.25">
      <c r="A44" s="18">
        <v>34</v>
      </c>
      <c r="B44" s="19"/>
      <c r="C44" s="73"/>
      <c r="D44" s="74"/>
      <c r="E44" s="18"/>
      <c r="F44" s="18"/>
      <c r="G44" s="18"/>
      <c r="H44" s="147"/>
      <c r="I44" s="18"/>
      <c r="J44" s="18"/>
      <c r="K44" s="18"/>
      <c r="L44" s="147"/>
      <c r="M44" s="18"/>
      <c r="N44" s="18"/>
      <c r="O44" s="18"/>
      <c r="P44" s="147"/>
      <c r="Q44" s="18"/>
      <c r="R44" s="29"/>
      <c r="S44" s="18"/>
      <c r="T44" s="18"/>
      <c r="U44" s="18"/>
      <c r="V44" s="29"/>
      <c r="W44" s="18"/>
      <c r="X44" s="18"/>
      <c r="Y44" s="18"/>
      <c r="Z44" s="144"/>
      <c r="AA44" s="146"/>
      <c r="AB44" s="142"/>
      <c r="AC44" s="142"/>
      <c r="AD44" s="142"/>
    </row>
    <row r="45" spans="1:30" s="20" customFormat="1" ht="20.25" customHeight="1" x14ac:dyDescent="0.25">
      <c r="A45" s="18">
        <v>35</v>
      </c>
      <c r="B45" s="19"/>
      <c r="C45" s="73"/>
      <c r="D45" s="74"/>
      <c r="E45" s="18"/>
      <c r="F45" s="18"/>
      <c r="G45" s="18"/>
      <c r="H45" s="147"/>
      <c r="I45" s="18"/>
      <c r="J45" s="18"/>
      <c r="K45" s="18"/>
      <c r="L45" s="147"/>
      <c r="M45" s="18"/>
      <c r="N45" s="18"/>
      <c r="O45" s="18"/>
      <c r="P45" s="147"/>
      <c r="Q45" s="18"/>
      <c r="R45" s="29"/>
      <c r="S45" s="18"/>
      <c r="T45" s="18"/>
      <c r="U45" s="18"/>
      <c r="V45" s="29"/>
      <c r="W45" s="18"/>
      <c r="X45" s="18"/>
      <c r="Y45" s="18"/>
      <c r="Z45" s="144"/>
      <c r="AA45" s="146"/>
      <c r="AB45" s="142"/>
      <c r="AC45" s="142"/>
      <c r="AD45" s="142"/>
    </row>
    <row r="46" spans="1:30" s="20" customFormat="1" ht="20.25" customHeight="1" x14ac:dyDescent="0.25">
      <c r="A46" s="18">
        <v>36</v>
      </c>
      <c r="B46" s="19"/>
      <c r="C46" s="73"/>
      <c r="D46" s="74"/>
      <c r="E46" s="18"/>
      <c r="F46" s="18"/>
      <c r="G46" s="18"/>
      <c r="H46" s="147"/>
      <c r="I46" s="18"/>
      <c r="J46" s="18"/>
      <c r="K46" s="18"/>
      <c r="L46" s="147"/>
      <c r="M46" s="18"/>
      <c r="N46" s="18"/>
      <c r="O46" s="18"/>
      <c r="P46" s="147"/>
      <c r="Q46" s="18"/>
      <c r="R46" s="29"/>
      <c r="S46" s="18"/>
      <c r="T46" s="18"/>
      <c r="U46" s="18"/>
      <c r="V46" s="29"/>
      <c r="W46" s="18"/>
      <c r="X46" s="18"/>
      <c r="Y46" s="18"/>
      <c r="Z46" s="144"/>
      <c r="AA46" s="146"/>
      <c r="AB46" s="142"/>
      <c r="AC46" s="142"/>
      <c r="AD46" s="142"/>
    </row>
    <row r="47" spans="1:30" s="20" customFormat="1" ht="20.25" customHeight="1" x14ac:dyDescent="0.25">
      <c r="A47" s="18">
        <v>37</v>
      </c>
      <c r="B47" s="19"/>
      <c r="C47" s="73"/>
      <c r="D47" s="74"/>
      <c r="E47" s="18"/>
      <c r="F47" s="18"/>
      <c r="G47" s="18"/>
      <c r="H47" s="147"/>
      <c r="I47" s="18"/>
      <c r="J47" s="18"/>
      <c r="K47" s="18"/>
      <c r="L47" s="147"/>
      <c r="M47" s="18"/>
      <c r="N47" s="18"/>
      <c r="O47" s="18"/>
      <c r="P47" s="147"/>
      <c r="Q47" s="18"/>
      <c r="R47" s="29"/>
      <c r="S47" s="18"/>
      <c r="T47" s="18"/>
      <c r="U47" s="18"/>
      <c r="V47" s="29"/>
      <c r="W47" s="18"/>
      <c r="X47" s="18"/>
      <c r="Y47" s="18"/>
      <c r="Z47" s="144"/>
      <c r="AA47" s="146"/>
      <c r="AB47" s="142"/>
      <c r="AC47" s="142"/>
      <c r="AD47" s="142"/>
    </row>
    <row r="48" spans="1:30" s="20" customFormat="1" ht="20.25" customHeight="1" x14ac:dyDescent="0.25">
      <c r="A48" s="18">
        <v>38</v>
      </c>
      <c r="B48" s="19"/>
      <c r="C48" s="73"/>
      <c r="D48" s="74"/>
      <c r="E48" s="18"/>
      <c r="F48" s="18"/>
      <c r="G48" s="18"/>
      <c r="H48" s="147"/>
      <c r="I48" s="18"/>
      <c r="J48" s="18"/>
      <c r="K48" s="18"/>
      <c r="L48" s="147"/>
      <c r="M48" s="18"/>
      <c r="N48" s="18"/>
      <c r="O48" s="18"/>
      <c r="P48" s="147"/>
      <c r="Q48" s="18"/>
      <c r="R48" s="29"/>
      <c r="S48" s="18"/>
      <c r="T48" s="18"/>
      <c r="U48" s="18"/>
      <c r="V48" s="29"/>
      <c r="W48" s="18"/>
      <c r="X48" s="18"/>
      <c r="Y48" s="18"/>
      <c r="Z48" s="144"/>
      <c r="AA48" s="146"/>
      <c r="AB48" s="142"/>
      <c r="AC48" s="142"/>
      <c r="AD48" s="142"/>
    </row>
    <row r="49" spans="1:30" s="20" customFormat="1" ht="20.25" customHeight="1" x14ac:dyDescent="0.25">
      <c r="A49" s="18">
        <v>39</v>
      </c>
      <c r="B49" s="19"/>
      <c r="C49" s="73"/>
      <c r="D49" s="74"/>
      <c r="E49" s="18"/>
      <c r="F49" s="18"/>
      <c r="G49" s="18"/>
      <c r="H49" s="147"/>
      <c r="I49" s="18"/>
      <c r="J49" s="18"/>
      <c r="K49" s="18"/>
      <c r="L49" s="147"/>
      <c r="M49" s="18"/>
      <c r="N49" s="18"/>
      <c r="O49" s="18"/>
      <c r="P49" s="147"/>
      <c r="Q49" s="18"/>
      <c r="R49" s="29"/>
      <c r="S49" s="18"/>
      <c r="T49" s="18"/>
      <c r="U49" s="18"/>
      <c r="V49" s="29"/>
      <c r="W49" s="18"/>
      <c r="X49" s="18"/>
      <c r="Y49" s="18"/>
      <c r="Z49" s="144"/>
      <c r="AA49" s="146"/>
      <c r="AB49" s="142"/>
      <c r="AC49" s="142"/>
      <c r="AD49" s="142"/>
    </row>
    <row r="50" spans="1:30" s="20" customFormat="1" ht="20.25" customHeight="1" x14ac:dyDescent="0.25">
      <c r="A50" s="18">
        <v>40</v>
      </c>
      <c r="B50" s="19"/>
      <c r="C50" s="73"/>
      <c r="D50" s="74"/>
      <c r="E50" s="18"/>
      <c r="F50" s="18"/>
      <c r="G50" s="18"/>
      <c r="H50" s="147"/>
      <c r="I50" s="18"/>
      <c r="J50" s="18"/>
      <c r="K50" s="18"/>
      <c r="L50" s="147"/>
      <c r="M50" s="18"/>
      <c r="N50" s="18"/>
      <c r="O50" s="18"/>
      <c r="P50" s="147"/>
      <c r="Q50" s="18"/>
      <c r="R50" s="29"/>
      <c r="S50" s="18"/>
      <c r="T50" s="18"/>
      <c r="U50" s="18"/>
      <c r="V50" s="29"/>
      <c r="W50" s="18"/>
      <c r="X50" s="18"/>
      <c r="Y50" s="18"/>
      <c r="Z50" s="144"/>
      <c r="AA50" s="146"/>
      <c r="AB50" s="142"/>
      <c r="AC50" s="142"/>
      <c r="AD50" s="142"/>
    </row>
    <row r="51" spans="1:30" s="20" customFormat="1" ht="20.25" customHeight="1" x14ac:dyDescent="0.25">
      <c r="A51" s="18">
        <v>41</v>
      </c>
      <c r="B51" s="19"/>
      <c r="C51" s="73"/>
      <c r="D51" s="74"/>
      <c r="E51" s="18"/>
      <c r="F51" s="18"/>
      <c r="G51" s="18"/>
      <c r="H51" s="147"/>
      <c r="I51" s="18"/>
      <c r="J51" s="18"/>
      <c r="K51" s="18"/>
      <c r="L51" s="147"/>
      <c r="M51" s="18"/>
      <c r="N51" s="18"/>
      <c r="O51" s="18"/>
      <c r="P51" s="147"/>
      <c r="Q51" s="18"/>
      <c r="R51" s="29"/>
      <c r="S51" s="18"/>
      <c r="T51" s="18"/>
      <c r="U51" s="18"/>
      <c r="V51" s="29"/>
      <c r="W51" s="18"/>
      <c r="X51" s="18"/>
      <c r="Y51" s="18"/>
      <c r="Z51" s="144"/>
      <c r="AA51" s="146"/>
      <c r="AB51" s="142"/>
      <c r="AC51" s="142"/>
      <c r="AD51" s="142"/>
    </row>
    <row r="52" spans="1:30" s="20" customFormat="1" ht="20.25" customHeight="1" x14ac:dyDescent="0.25">
      <c r="A52" s="18">
        <v>42</v>
      </c>
      <c r="B52" s="19"/>
      <c r="C52" s="73"/>
      <c r="D52" s="74"/>
      <c r="E52" s="18"/>
      <c r="F52" s="18"/>
      <c r="G52" s="18"/>
      <c r="H52" s="147"/>
      <c r="I52" s="18"/>
      <c r="J52" s="18"/>
      <c r="K52" s="18"/>
      <c r="L52" s="147"/>
      <c r="M52" s="18"/>
      <c r="N52" s="18"/>
      <c r="O52" s="18"/>
      <c r="P52" s="147"/>
      <c r="Q52" s="18"/>
      <c r="R52" s="29"/>
      <c r="S52" s="18"/>
      <c r="T52" s="18"/>
      <c r="U52" s="18"/>
      <c r="V52" s="29"/>
      <c r="W52" s="18"/>
      <c r="X52" s="18"/>
      <c r="Y52" s="18"/>
      <c r="Z52" s="144"/>
      <c r="AA52" s="146"/>
      <c r="AB52" s="142"/>
      <c r="AC52" s="142"/>
      <c r="AD52" s="142"/>
    </row>
    <row r="53" spans="1:30" s="20" customFormat="1" ht="20.25" customHeight="1" x14ac:dyDescent="0.25">
      <c r="A53" s="18">
        <v>43</v>
      </c>
      <c r="B53" s="19"/>
      <c r="C53" s="73"/>
      <c r="D53" s="74"/>
      <c r="E53" s="18"/>
      <c r="F53" s="18"/>
      <c r="G53" s="18"/>
      <c r="H53" s="147"/>
      <c r="I53" s="18"/>
      <c r="J53" s="18"/>
      <c r="K53" s="18"/>
      <c r="L53" s="147"/>
      <c r="M53" s="18"/>
      <c r="N53" s="18"/>
      <c r="O53" s="18"/>
      <c r="P53" s="147"/>
      <c r="Q53" s="18"/>
      <c r="R53" s="29"/>
      <c r="S53" s="18"/>
      <c r="T53" s="18"/>
      <c r="U53" s="18"/>
      <c r="V53" s="29"/>
      <c r="W53" s="18"/>
      <c r="X53" s="18"/>
      <c r="Y53" s="18"/>
      <c r="Z53" s="144"/>
      <c r="AA53" s="146"/>
      <c r="AB53" s="142"/>
      <c r="AC53" s="142"/>
      <c r="AD53" s="142"/>
    </row>
    <row r="54" spans="1:30" s="20" customFormat="1" ht="20.25" customHeight="1" x14ac:dyDescent="0.25">
      <c r="A54" s="18">
        <v>44</v>
      </c>
      <c r="B54" s="19"/>
      <c r="C54" s="73"/>
      <c r="D54" s="74"/>
      <c r="E54" s="18"/>
      <c r="F54" s="18"/>
      <c r="G54" s="18"/>
      <c r="H54" s="147"/>
      <c r="I54" s="18"/>
      <c r="J54" s="18"/>
      <c r="K54" s="18"/>
      <c r="L54" s="147"/>
      <c r="M54" s="18"/>
      <c r="N54" s="18"/>
      <c r="O54" s="18"/>
      <c r="P54" s="147"/>
      <c r="Q54" s="18"/>
      <c r="R54" s="29"/>
      <c r="S54" s="18"/>
      <c r="T54" s="18"/>
      <c r="U54" s="18"/>
      <c r="V54" s="29"/>
      <c r="W54" s="18"/>
      <c r="X54" s="18"/>
      <c r="Y54" s="18"/>
      <c r="Z54" s="144"/>
      <c r="AA54" s="146"/>
      <c r="AB54" s="142"/>
      <c r="AC54" s="142"/>
      <c r="AD54" s="142"/>
    </row>
    <row r="55" spans="1:30" s="20" customFormat="1" ht="20.25" customHeight="1" x14ac:dyDescent="0.25">
      <c r="A55" s="18">
        <v>45</v>
      </c>
      <c r="B55" s="19"/>
      <c r="C55" s="73"/>
      <c r="D55" s="74"/>
      <c r="E55" s="18"/>
      <c r="F55" s="18"/>
      <c r="G55" s="18"/>
      <c r="H55" s="147"/>
      <c r="I55" s="18"/>
      <c r="J55" s="18"/>
      <c r="K55" s="18"/>
      <c r="L55" s="147"/>
      <c r="M55" s="18"/>
      <c r="N55" s="18"/>
      <c r="O55" s="18"/>
      <c r="P55" s="147"/>
      <c r="Q55" s="18"/>
      <c r="R55" s="29"/>
      <c r="S55" s="18"/>
      <c r="T55" s="18"/>
      <c r="U55" s="18"/>
      <c r="V55" s="29"/>
      <c r="W55" s="18"/>
      <c r="X55" s="18"/>
      <c r="Y55" s="18"/>
      <c r="Z55" s="144"/>
      <c r="AA55" s="146"/>
      <c r="AB55" s="142"/>
      <c r="AC55" s="142"/>
      <c r="AD55" s="142"/>
    </row>
    <row r="56" spans="1:30" s="20" customFormat="1" ht="20.25" customHeight="1" x14ac:dyDescent="0.25">
      <c r="A56" s="18">
        <v>46</v>
      </c>
      <c r="B56" s="19"/>
      <c r="C56" s="73"/>
      <c r="D56" s="74"/>
      <c r="E56" s="18"/>
      <c r="F56" s="18"/>
      <c r="G56" s="18"/>
      <c r="H56" s="147"/>
      <c r="I56" s="18"/>
      <c r="J56" s="18"/>
      <c r="K56" s="18"/>
      <c r="L56" s="147"/>
      <c r="M56" s="18"/>
      <c r="N56" s="18"/>
      <c r="O56" s="18"/>
      <c r="P56" s="147"/>
      <c r="Q56" s="18"/>
      <c r="R56" s="29"/>
      <c r="S56" s="18"/>
      <c r="T56" s="18"/>
      <c r="U56" s="18"/>
      <c r="V56" s="29"/>
      <c r="W56" s="18"/>
      <c r="X56" s="18"/>
      <c r="Y56" s="18"/>
      <c r="Z56" s="144"/>
      <c r="AA56" s="146"/>
      <c r="AB56" s="142"/>
      <c r="AC56" s="142"/>
      <c r="AD56" s="142"/>
    </row>
    <row r="57" spans="1:30" s="20" customFormat="1" ht="20.25" customHeight="1" x14ac:dyDescent="0.25">
      <c r="A57" s="18">
        <v>47</v>
      </c>
      <c r="B57" s="19"/>
      <c r="C57" s="73"/>
      <c r="D57" s="74"/>
      <c r="E57" s="18"/>
      <c r="F57" s="18"/>
      <c r="G57" s="18"/>
      <c r="H57" s="147"/>
      <c r="I57" s="18"/>
      <c r="J57" s="18"/>
      <c r="K57" s="18"/>
      <c r="L57" s="147"/>
      <c r="M57" s="18"/>
      <c r="N57" s="18"/>
      <c r="O57" s="18"/>
      <c r="P57" s="147"/>
      <c r="Q57" s="18"/>
      <c r="R57" s="29"/>
      <c r="S57" s="18"/>
      <c r="T57" s="18"/>
      <c r="U57" s="18"/>
      <c r="V57" s="29"/>
      <c r="W57" s="18"/>
      <c r="X57" s="18"/>
      <c r="Y57" s="18"/>
      <c r="Z57" s="144"/>
      <c r="AA57" s="146"/>
      <c r="AB57" s="142"/>
      <c r="AC57" s="142"/>
      <c r="AD57" s="142"/>
    </row>
    <row r="58" spans="1:30" s="20" customFormat="1" ht="20.25" customHeight="1" x14ac:dyDescent="0.25">
      <c r="A58" s="18">
        <v>48</v>
      </c>
      <c r="B58" s="19"/>
      <c r="C58" s="73"/>
      <c r="D58" s="74"/>
      <c r="E58" s="18"/>
      <c r="F58" s="18"/>
      <c r="G58" s="18"/>
      <c r="H58" s="147"/>
      <c r="I58" s="18"/>
      <c r="J58" s="18"/>
      <c r="K58" s="18"/>
      <c r="L58" s="147"/>
      <c r="M58" s="18"/>
      <c r="N58" s="18"/>
      <c r="O58" s="18"/>
      <c r="P58" s="147"/>
      <c r="Q58" s="18"/>
      <c r="R58" s="29"/>
      <c r="S58" s="18"/>
      <c r="T58" s="18"/>
      <c r="U58" s="18"/>
      <c r="V58" s="29"/>
      <c r="W58" s="18"/>
      <c r="X58" s="18"/>
      <c r="Y58" s="18"/>
      <c r="Z58" s="144"/>
      <c r="AA58" s="146"/>
      <c r="AB58" s="142"/>
      <c r="AC58" s="142"/>
      <c r="AD58" s="142"/>
    </row>
    <row r="59" spans="1:30" s="20" customFormat="1" ht="20.25" customHeight="1" x14ac:dyDescent="0.25">
      <c r="A59" s="18">
        <v>49</v>
      </c>
      <c r="B59" s="19"/>
      <c r="C59" s="73"/>
      <c r="D59" s="74"/>
      <c r="E59" s="18"/>
      <c r="F59" s="18"/>
      <c r="G59" s="18"/>
      <c r="H59" s="147"/>
      <c r="I59" s="18"/>
      <c r="J59" s="18"/>
      <c r="K59" s="18"/>
      <c r="L59" s="147"/>
      <c r="M59" s="18"/>
      <c r="N59" s="18"/>
      <c r="O59" s="18"/>
      <c r="P59" s="147"/>
      <c r="Q59" s="18"/>
      <c r="R59" s="29"/>
      <c r="S59" s="18"/>
      <c r="T59" s="18"/>
      <c r="U59" s="18"/>
      <c r="V59" s="29"/>
      <c r="W59" s="18"/>
      <c r="X59" s="18"/>
      <c r="Y59" s="18"/>
      <c r="Z59" s="144"/>
      <c r="AA59" s="146"/>
      <c r="AB59" s="142"/>
      <c r="AC59" s="142"/>
      <c r="AD59" s="142"/>
    </row>
    <row r="60" spans="1:30" s="20" customFormat="1" ht="20.25" customHeight="1" x14ac:dyDescent="0.25">
      <c r="A60" s="21">
        <v>50</v>
      </c>
      <c r="B60" s="22"/>
      <c r="C60" s="73"/>
      <c r="D60" s="74"/>
      <c r="E60" s="18"/>
      <c r="F60" s="18"/>
      <c r="G60" s="18"/>
      <c r="H60" s="147"/>
      <c r="I60" s="18"/>
      <c r="J60" s="18"/>
      <c r="K60" s="18"/>
      <c r="L60" s="147"/>
      <c r="M60" s="18"/>
      <c r="N60" s="18"/>
      <c r="O60" s="18"/>
      <c r="P60" s="147"/>
      <c r="Q60" s="18"/>
      <c r="R60" s="29"/>
      <c r="S60" s="18"/>
      <c r="T60" s="18"/>
      <c r="U60" s="18"/>
      <c r="V60" s="29"/>
      <c r="W60" s="18"/>
      <c r="X60" s="18"/>
      <c r="Y60" s="18"/>
      <c r="Z60" s="144"/>
      <c r="AA60" s="146"/>
      <c r="AB60" s="142"/>
      <c r="AC60" s="142"/>
      <c r="AD60" s="142"/>
    </row>
    <row r="61" spans="1:30" ht="20.25" customHeight="1" x14ac:dyDescent="0.25">
      <c r="A61" s="21">
        <v>51</v>
      </c>
      <c r="B61" s="19"/>
      <c r="C61" s="73"/>
      <c r="D61" s="74"/>
      <c r="E61" s="18"/>
      <c r="F61" s="18"/>
      <c r="G61" s="18"/>
      <c r="H61" s="147"/>
      <c r="I61" s="18"/>
      <c r="J61" s="18"/>
      <c r="K61" s="18"/>
      <c r="L61" s="147"/>
      <c r="M61" s="18"/>
      <c r="N61" s="18"/>
      <c r="O61" s="18"/>
      <c r="P61" s="147"/>
      <c r="Q61" s="18"/>
      <c r="R61" s="29"/>
      <c r="S61" s="18"/>
      <c r="T61" s="18"/>
      <c r="U61" s="18"/>
      <c r="V61" s="29"/>
      <c r="W61" s="18"/>
      <c r="X61" s="18"/>
      <c r="Y61" s="18"/>
      <c r="Z61" s="144"/>
      <c r="AA61" s="146"/>
    </row>
    <row r="62" spans="1:30" ht="20.25" customHeight="1" x14ac:dyDescent="0.25">
      <c r="A62" s="21">
        <v>52</v>
      </c>
      <c r="B62" s="19"/>
      <c r="C62" s="73"/>
      <c r="D62" s="74"/>
      <c r="E62" s="18"/>
      <c r="F62" s="18"/>
      <c r="G62" s="18"/>
      <c r="H62" s="147"/>
      <c r="I62" s="18"/>
      <c r="J62" s="18"/>
      <c r="K62" s="18"/>
      <c r="L62" s="147"/>
      <c r="M62" s="18"/>
      <c r="N62" s="18"/>
      <c r="O62" s="18"/>
      <c r="P62" s="147"/>
      <c r="Q62" s="18"/>
      <c r="R62" s="29"/>
      <c r="S62" s="18"/>
      <c r="T62" s="18"/>
      <c r="U62" s="18"/>
      <c r="V62" s="29"/>
      <c r="W62" s="18"/>
      <c r="X62" s="18"/>
      <c r="Y62" s="18"/>
      <c r="Z62" s="144"/>
      <c r="AA62" s="146"/>
    </row>
    <row r="63" spans="1:30" ht="20.25" customHeight="1" x14ac:dyDescent="0.25">
      <c r="A63" s="21">
        <v>53</v>
      </c>
      <c r="B63" s="19"/>
      <c r="C63" s="73"/>
      <c r="D63" s="74"/>
      <c r="E63" s="18"/>
      <c r="F63" s="18"/>
      <c r="G63" s="18"/>
      <c r="H63" s="147"/>
      <c r="I63" s="18"/>
      <c r="J63" s="18"/>
      <c r="K63" s="18"/>
      <c r="L63" s="147"/>
      <c r="M63" s="18"/>
      <c r="N63" s="18"/>
      <c r="O63" s="18"/>
      <c r="P63" s="147"/>
      <c r="Q63" s="18"/>
      <c r="R63" s="29"/>
      <c r="S63" s="18"/>
      <c r="T63" s="18"/>
      <c r="U63" s="18"/>
      <c r="V63" s="29"/>
      <c r="W63" s="18"/>
      <c r="X63" s="18"/>
      <c r="Y63" s="18"/>
      <c r="Z63" s="144"/>
      <c r="AA63" s="146"/>
    </row>
    <row r="64" spans="1:30" ht="20.25" customHeight="1" x14ac:dyDescent="0.25">
      <c r="A64" s="21">
        <v>54</v>
      </c>
      <c r="B64" s="19"/>
      <c r="C64" s="73"/>
      <c r="D64" s="74"/>
      <c r="E64" s="18"/>
      <c r="F64" s="18"/>
      <c r="G64" s="18"/>
      <c r="H64" s="147"/>
      <c r="I64" s="18"/>
      <c r="J64" s="18"/>
      <c r="K64" s="18"/>
      <c r="L64" s="147"/>
      <c r="M64" s="18"/>
      <c r="N64" s="18"/>
      <c r="O64" s="18"/>
      <c r="P64" s="147"/>
      <c r="Q64" s="18"/>
      <c r="R64" s="29"/>
      <c r="S64" s="18"/>
      <c r="T64" s="18"/>
      <c r="U64" s="18"/>
      <c r="V64" s="29"/>
      <c r="W64" s="18"/>
      <c r="X64" s="18"/>
      <c r="Y64" s="18"/>
      <c r="Z64" s="144"/>
      <c r="AA64" s="146"/>
    </row>
    <row r="65" spans="1:27" ht="20.25" customHeight="1" x14ac:dyDescent="0.25">
      <c r="A65" s="21">
        <v>55</v>
      </c>
      <c r="B65" s="19"/>
      <c r="C65" s="73"/>
      <c r="D65" s="74"/>
      <c r="E65" s="18"/>
      <c r="F65" s="18"/>
      <c r="G65" s="18"/>
      <c r="H65" s="147"/>
      <c r="I65" s="18"/>
      <c r="J65" s="18"/>
      <c r="K65" s="18"/>
      <c r="L65" s="147"/>
      <c r="M65" s="18"/>
      <c r="N65" s="18"/>
      <c r="O65" s="18"/>
      <c r="P65" s="147"/>
      <c r="Q65" s="18"/>
      <c r="R65" s="29"/>
      <c r="S65" s="18"/>
      <c r="T65" s="18"/>
      <c r="U65" s="18"/>
      <c r="V65" s="29"/>
      <c r="W65" s="18"/>
      <c r="X65" s="18"/>
      <c r="Y65" s="18"/>
      <c r="Z65" s="144"/>
      <c r="AA65" s="146"/>
    </row>
    <row r="66" spans="1:27" ht="20.25" customHeight="1" x14ac:dyDescent="0.25">
      <c r="A66" s="21">
        <v>56</v>
      </c>
      <c r="B66" s="71"/>
      <c r="C66" s="73"/>
      <c r="D66" s="74"/>
      <c r="E66" s="18"/>
      <c r="F66" s="18"/>
      <c r="G66" s="18"/>
      <c r="H66" s="147"/>
      <c r="I66" s="18"/>
      <c r="J66" s="18"/>
      <c r="K66" s="18"/>
      <c r="L66" s="147"/>
      <c r="M66" s="18"/>
      <c r="N66" s="18"/>
      <c r="O66" s="18"/>
      <c r="P66" s="147"/>
      <c r="Q66" s="18"/>
      <c r="R66" s="29"/>
      <c r="S66" s="18"/>
      <c r="T66" s="18"/>
      <c r="U66" s="18"/>
      <c r="V66" s="29"/>
      <c r="W66" s="18"/>
      <c r="X66" s="18"/>
      <c r="Y66" s="18"/>
      <c r="Z66" s="144"/>
      <c r="AA66" s="146"/>
    </row>
    <row r="67" spans="1:27" ht="20.25" customHeight="1" x14ac:dyDescent="0.25">
      <c r="A67" s="21">
        <v>57</v>
      </c>
      <c r="B67" s="71"/>
      <c r="C67" s="73"/>
      <c r="D67" s="74"/>
      <c r="E67" s="18"/>
      <c r="F67" s="18"/>
      <c r="G67" s="18"/>
      <c r="H67" s="147"/>
      <c r="I67" s="18"/>
      <c r="J67" s="18"/>
      <c r="K67" s="18"/>
      <c r="L67" s="147"/>
      <c r="M67" s="18"/>
      <c r="N67" s="18"/>
      <c r="O67" s="18"/>
      <c r="P67" s="147"/>
      <c r="Q67" s="18"/>
      <c r="R67" s="29"/>
      <c r="S67" s="18"/>
      <c r="T67" s="18"/>
      <c r="U67" s="18"/>
      <c r="V67" s="29"/>
      <c r="W67" s="18"/>
      <c r="X67" s="18"/>
      <c r="Y67" s="18"/>
      <c r="Z67" s="144"/>
      <c r="AA67" s="146"/>
    </row>
    <row r="68" spans="1:27" ht="20.25" customHeight="1" x14ac:dyDescent="0.25">
      <c r="A68" s="21">
        <v>58</v>
      </c>
      <c r="B68" s="71"/>
      <c r="C68" s="73"/>
      <c r="D68" s="74"/>
      <c r="E68" s="18"/>
      <c r="F68" s="18"/>
      <c r="G68" s="18"/>
      <c r="H68" s="147"/>
      <c r="I68" s="18"/>
      <c r="J68" s="18"/>
      <c r="K68" s="18"/>
      <c r="L68" s="147"/>
      <c r="M68" s="18"/>
      <c r="N68" s="18"/>
      <c r="O68" s="18"/>
      <c r="P68" s="147"/>
      <c r="Q68" s="18"/>
      <c r="R68" s="29"/>
      <c r="S68" s="18"/>
      <c r="T68" s="18"/>
      <c r="U68" s="18"/>
      <c r="V68" s="29"/>
      <c r="W68" s="18"/>
      <c r="X68" s="18"/>
      <c r="Y68" s="18"/>
      <c r="Z68" s="144"/>
      <c r="AA68" s="146"/>
    </row>
    <row r="69" spans="1:27" ht="20.25" customHeight="1" x14ac:dyDescent="0.25">
      <c r="A69" s="21">
        <v>59</v>
      </c>
      <c r="B69" s="71"/>
      <c r="C69" s="73"/>
      <c r="D69" s="74"/>
      <c r="E69" s="18"/>
      <c r="F69" s="18"/>
      <c r="G69" s="18"/>
      <c r="H69" s="147"/>
      <c r="I69" s="18"/>
      <c r="J69" s="18"/>
      <c r="K69" s="18"/>
      <c r="L69" s="147"/>
      <c r="M69" s="18"/>
      <c r="N69" s="18"/>
      <c r="O69" s="18"/>
      <c r="P69" s="147"/>
      <c r="Q69" s="18"/>
      <c r="R69" s="29"/>
      <c r="S69" s="18"/>
      <c r="T69" s="18"/>
      <c r="U69" s="18"/>
      <c r="V69" s="29"/>
      <c r="W69" s="18"/>
      <c r="X69" s="18"/>
      <c r="Y69" s="18"/>
      <c r="Z69" s="144"/>
      <c r="AA69" s="146"/>
    </row>
    <row r="70" spans="1:27" ht="20.25" customHeight="1" x14ac:dyDescent="0.25">
      <c r="A70" s="21">
        <v>60</v>
      </c>
      <c r="B70" s="178"/>
      <c r="C70" s="179"/>
      <c r="D70" s="180"/>
      <c r="E70" s="21"/>
      <c r="F70" s="21"/>
      <c r="G70" s="21"/>
      <c r="H70" s="181"/>
      <c r="I70" s="21"/>
      <c r="J70" s="21"/>
      <c r="K70" s="21"/>
      <c r="L70" s="181"/>
      <c r="M70" s="21"/>
      <c r="N70" s="21"/>
      <c r="O70" s="21"/>
      <c r="P70" s="181"/>
      <c r="Q70" s="21"/>
      <c r="R70" s="30"/>
      <c r="S70" s="21"/>
      <c r="T70" s="21"/>
      <c r="U70" s="21"/>
      <c r="V70" s="30"/>
      <c r="W70" s="21"/>
      <c r="X70" s="21"/>
      <c r="Y70" s="21"/>
      <c r="Z70" s="145"/>
      <c r="AA70" s="182"/>
    </row>
    <row r="71" spans="1:27" ht="28.5" customHeight="1" x14ac:dyDescent="0.25">
      <c r="A71" s="31"/>
      <c r="B71" s="5"/>
      <c r="C71" s="5"/>
      <c r="D71" s="165"/>
      <c r="E71" s="5"/>
      <c r="F71" s="172"/>
      <c r="G71" s="172"/>
      <c r="H71" s="172"/>
      <c r="I71" s="172"/>
      <c r="J71" s="172"/>
      <c r="K71" s="5"/>
      <c r="L71" s="5"/>
      <c r="M71" s="5"/>
      <c r="N71" s="5"/>
      <c r="O71" s="5"/>
      <c r="P71" s="5"/>
      <c r="Q71" s="5"/>
      <c r="R71" s="5"/>
      <c r="S71" s="5"/>
      <c r="T71" s="5"/>
      <c r="U71" s="5"/>
      <c r="V71" s="5"/>
      <c r="W71" s="5"/>
      <c r="X71" s="5"/>
      <c r="Y71" s="5"/>
      <c r="Z71" s="5"/>
      <c r="AA71" s="175"/>
    </row>
    <row r="72" spans="1:27" ht="28.5" customHeight="1" x14ac:dyDescent="0.25">
      <c r="A72" s="6"/>
      <c r="B72" s="4"/>
      <c r="C72" s="4"/>
      <c r="D72" s="76"/>
      <c r="E72" s="4"/>
      <c r="F72" s="81"/>
      <c r="G72" s="81"/>
      <c r="H72" s="81"/>
      <c r="I72" s="81"/>
      <c r="J72" s="81"/>
      <c r="K72" s="4"/>
      <c r="L72" s="4"/>
      <c r="M72" s="4"/>
      <c r="N72" s="4"/>
      <c r="O72" s="4"/>
      <c r="P72" s="4"/>
      <c r="Q72" s="4"/>
      <c r="R72" s="4"/>
      <c r="S72" s="4"/>
      <c r="T72" s="4"/>
      <c r="U72" s="4"/>
      <c r="V72" s="4"/>
      <c r="W72" s="4"/>
      <c r="X72" s="4"/>
      <c r="Y72" s="4"/>
      <c r="Z72" s="4"/>
      <c r="AA72" s="176"/>
    </row>
    <row r="73" spans="1:27" ht="28.5" customHeight="1" x14ac:dyDescent="0.25">
      <c r="A73" s="6"/>
      <c r="B73" s="4"/>
      <c r="C73" s="4"/>
      <c r="D73" s="76"/>
      <c r="E73" s="4"/>
      <c r="F73" s="81"/>
      <c r="G73" s="81"/>
      <c r="H73" s="81"/>
      <c r="I73" s="81"/>
      <c r="J73" s="81"/>
      <c r="K73" s="4"/>
      <c r="L73" s="4"/>
      <c r="M73" s="4"/>
      <c r="N73" s="4"/>
      <c r="O73" s="4"/>
      <c r="P73" s="4"/>
      <c r="Q73" s="4"/>
      <c r="R73" s="4"/>
      <c r="S73" s="4"/>
      <c r="T73" s="4"/>
      <c r="U73" s="4"/>
      <c r="V73" s="4"/>
      <c r="W73" s="4"/>
      <c r="X73" s="4"/>
      <c r="Y73" s="4"/>
      <c r="Z73" s="4"/>
      <c r="AA73" s="176"/>
    </row>
    <row r="74" spans="1:27" ht="28.5" customHeight="1" x14ac:dyDescent="0.25">
      <c r="A74" s="103"/>
      <c r="B74" s="82" t="s">
        <v>15</v>
      </c>
      <c r="C74" s="82"/>
      <c r="D74" s="76"/>
      <c r="E74" s="82"/>
      <c r="F74" s="81"/>
      <c r="G74" s="81"/>
      <c r="H74" s="81"/>
      <c r="I74" s="81"/>
      <c r="J74" s="81"/>
      <c r="K74" s="4"/>
      <c r="L74" s="4"/>
      <c r="M74" s="4"/>
      <c r="N74" s="4"/>
      <c r="O74" s="4"/>
      <c r="P74" s="4"/>
      <c r="Q74" s="4"/>
      <c r="R74" s="4"/>
      <c r="S74" s="4"/>
      <c r="T74" s="4"/>
      <c r="U74" s="4"/>
      <c r="V74" s="4"/>
      <c r="W74" s="4"/>
      <c r="X74" s="4"/>
      <c r="Y74" s="4"/>
      <c r="Z74" s="4"/>
      <c r="AA74" s="176"/>
    </row>
    <row r="75" spans="1:27" ht="28.5" customHeight="1" x14ac:dyDescent="0.25">
      <c r="A75" s="103"/>
      <c r="B75" s="95" t="s">
        <v>194</v>
      </c>
      <c r="C75" s="95"/>
      <c r="D75" s="97"/>
      <c r="E75" s="95"/>
      <c r="F75" s="4"/>
      <c r="G75" s="4"/>
      <c r="H75" s="4"/>
      <c r="I75" s="4"/>
      <c r="J75" s="4"/>
      <c r="K75" s="4"/>
      <c r="L75" s="4"/>
      <c r="M75" s="4"/>
      <c r="N75" s="4"/>
      <c r="O75" s="4"/>
      <c r="P75" s="4"/>
      <c r="Q75" s="4"/>
      <c r="R75" s="4"/>
      <c r="S75" s="4"/>
      <c r="T75" s="4"/>
      <c r="U75" s="4"/>
      <c r="V75" s="4"/>
      <c r="W75" s="4"/>
      <c r="X75" s="4"/>
      <c r="Y75" s="4"/>
      <c r="Z75" s="4"/>
      <c r="AA75" s="176"/>
    </row>
    <row r="76" spans="1:27" ht="28.5" customHeight="1" x14ac:dyDescent="0.25">
      <c r="A76" s="103"/>
      <c r="B76" s="95" t="s">
        <v>30</v>
      </c>
      <c r="C76" s="95"/>
      <c r="D76" s="97"/>
      <c r="E76" s="95"/>
      <c r="F76" s="4"/>
      <c r="G76" s="4"/>
      <c r="H76" s="4"/>
      <c r="I76" s="4"/>
      <c r="J76" s="4"/>
      <c r="K76" s="4"/>
      <c r="L76" s="4"/>
      <c r="M76" s="4"/>
      <c r="N76" s="4"/>
      <c r="O76" s="4"/>
      <c r="P76" s="4"/>
      <c r="Q76" s="4"/>
      <c r="R76" s="4"/>
      <c r="S76" s="4"/>
      <c r="T76" s="4"/>
      <c r="U76" s="4"/>
      <c r="V76" s="4"/>
      <c r="W76" s="4"/>
      <c r="X76" s="4"/>
      <c r="Y76" s="4"/>
      <c r="Z76" s="4"/>
      <c r="AA76" s="176"/>
    </row>
    <row r="77" spans="1:27" ht="28.5" customHeight="1" x14ac:dyDescent="0.25">
      <c r="A77" s="103"/>
      <c r="B77" s="81" t="str">
        <f>$D$1</f>
        <v>SJK ( C ) KG. BARU SUNGAI NIPAH</v>
      </c>
      <c r="C77" s="81"/>
      <c r="D77" s="164"/>
      <c r="E77" s="81"/>
      <c r="F77" s="4"/>
      <c r="G77" s="4"/>
      <c r="H77" s="4"/>
      <c r="I77" s="4"/>
      <c r="J77" s="4"/>
      <c r="K77" s="4"/>
      <c r="L77" s="4"/>
      <c r="M77" s="4"/>
      <c r="N77" s="4"/>
      <c r="O77" s="4"/>
      <c r="P77" s="4"/>
      <c r="Q77" s="4"/>
      <c r="R77" s="4"/>
      <c r="S77" s="4"/>
      <c r="T77" s="4"/>
      <c r="U77" s="4"/>
      <c r="V77" s="4"/>
      <c r="W77" s="4"/>
      <c r="X77" s="4"/>
      <c r="Y77" s="4"/>
      <c r="Z77" s="4"/>
      <c r="AA77" s="176"/>
    </row>
    <row r="78" spans="1:27" ht="28.5" customHeight="1" x14ac:dyDescent="0.25">
      <c r="A78" s="6"/>
      <c r="B78" s="4"/>
      <c r="C78" s="4"/>
      <c r="D78" s="76"/>
      <c r="E78" s="4"/>
      <c r="F78" s="4"/>
      <c r="G78" s="4"/>
      <c r="H78" s="4"/>
      <c r="I78" s="4"/>
      <c r="J78" s="4"/>
      <c r="K78" s="4"/>
      <c r="L78" s="4"/>
      <c r="M78" s="4"/>
      <c r="N78" s="4"/>
      <c r="O78" s="4"/>
      <c r="P78" s="4"/>
      <c r="Q78" s="4"/>
      <c r="R78" s="4"/>
      <c r="S78" s="4"/>
      <c r="T78" s="4"/>
      <c r="U78" s="4"/>
      <c r="V78" s="4"/>
      <c r="W78" s="4"/>
      <c r="X78" s="4"/>
      <c r="Y78" s="4"/>
      <c r="Z78" s="4"/>
      <c r="AA78" s="176"/>
    </row>
    <row r="79" spans="1:27" ht="28.5" customHeight="1" x14ac:dyDescent="0.25">
      <c r="A79" s="7"/>
      <c r="B79" s="8"/>
      <c r="C79" s="8"/>
      <c r="D79" s="98"/>
      <c r="E79" s="8"/>
      <c r="F79" s="8"/>
      <c r="G79" s="8"/>
      <c r="H79" s="8"/>
      <c r="I79" s="8"/>
      <c r="J79" s="8"/>
      <c r="K79" s="8"/>
      <c r="L79" s="8"/>
      <c r="M79" s="8"/>
      <c r="N79" s="8"/>
      <c r="O79" s="8"/>
      <c r="P79" s="8"/>
      <c r="Q79" s="8"/>
      <c r="R79" s="8"/>
      <c r="S79" s="8"/>
      <c r="T79" s="8"/>
      <c r="U79" s="8"/>
      <c r="V79" s="8"/>
      <c r="W79" s="8"/>
      <c r="X79" s="8"/>
      <c r="Y79" s="8"/>
      <c r="Z79" s="8"/>
      <c r="AA79" s="177"/>
    </row>
    <row r="80" spans="1:27" ht="28.5" customHeight="1" x14ac:dyDescent="0.25">
      <c r="A80" s="6"/>
      <c r="B80" s="4"/>
      <c r="C80" s="4"/>
      <c r="D80" s="76"/>
      <c r="E80" s="4"/>
      <c r="F80" s="4"/>
      <c r="G80" s="4"/>
      <c r="H80" s="4"/>
      <c r="I80" s="4"/>
      <c r="J80" s="4"/>
      <c r="K80" s="4"/>
      <c r="L80" s="4"/>
      <c r="M80" s="4"/>
      <c r="N80" s="4"/>
      <c r="O80" s="4"/>
      <c r="P80" s="4"/>
      <c r="Q80" s="4"/>
      <c r="R80" s="4"/>
      <c r="S80" s="4"/>
      <c r="T80" s="4"/>
      <c r="U80" s="4"/>
      <c r="V80" s="4"/>
      <c r="W80" s="4"/>
      <c r="X80" s="4"/>
      <c r="Y80" s="4"/>
      <c r="Z80" s="4"/>
      <c r="AA80" s="76"/>
    </row>
    <row r="81" spans="1:30" s="173" customFormat="1" ht="28.5" customHeight="1" x14ac:dyDescent="0.25">
      <c r="A81" s="4"/>
      <c r="B81" s="4"/>
      <c r="C81" s="4"/>
      <c r="D81" s="76"/>
      <c r="E81" s="4"/>
      <c r="F81" s="4"/>
      <c r="G81" s="4"/>
      <c r="H81" s="4"/>
      <c r="I81" s="4"/>
      <c r="J81" s="4"/>
      <c r="K81" s="4"/>
      <c r="L81" s="4"/>
      <c r="M81" s="4"/>
      <c r="N81" s="4"/>
      <c r="O81" s="4"/>
      <c r="P81" s="4"/>
      <c r="Q81" s="4"/>
      <c r="R81" s="4"/>
      <c r="S81" s="4"/>
      <c r="T81" s="4"/>
      <c r="U81" s="4"/>
      <c r="V81" s="4"/>
      <c r="W81" s="4"/>
      <c r="X81" s="4"/>
      <c r="Y81" s="4"/>
      <c r="Z81" s="4"/>
      <c r="AA81" s="76"/>
      <c r="AB81" s="141"/>
      <c r="AC81" s="141"/>
      <c r="AD81" s="141"/>
    </row>
    <row r="82" spans="1:30" s="173" customFormat="1" ht="28.5" customHeight="1" x14ac:dyDescent="0.25">
      <c r="A82" s="4"/>
      <c r="B82" s="4"/>
      <c r="C82" s="4"/>
      <c r="D82" s="76"/>
      <c r="E82" s="4"/>
      <c r="F82" s="4"/>
      <c r="G82" s="4"/>
      <c r="H82" s="4"/>
      <c r="I82" s="4"/>
      <c r="J82" s="4"/>
      <c r="K82" s="4"/>
      <c r="L82" s="4"/>
      <c r="M82" s="4"/>
      <c r="N82" s="4"/>
      <c r="O82" s="4"/>
      <c r="P82" s="4"/>
      <c r="Q82" s="4"/>
      <c r="R82" s="4"/>
      <c r="S82" s="4"/>
      <c r="T82" s="4"/>
      <c r="U82" s="4"/>
      <c r="V82" s="4"/>
      <c r="W82" s="4"/>
      <c r="X82" s="4"/>
      <c r="Y82" s="4"/>
      <c r="Z82" s="4"/>
      <c r="AA82" s="76"/>
      <c r="AB82" s="141"/>
      <c r="AC82" s="141"/>
      <c r="AD82" s="141"/>
    </row>
    <row r="83" spans="1:30" s="173" customFormat="1" ht="28.5" customHeight="1" x14ac:dyDescent="0.25">
      <c r="D83" s="174"/>
      <c r="AA83" s="174"/>
      <c r="AB83" s="141"/>
      <c r="AC83" s="141"/>
      <c r="AD83" s="141"/>
    </row>
    <row r="84" spans="1:30" x14ac:dyDescent="0.25"/>
    <row r="85" spans="1:30" x14ac:dyDescent="0.25"/>
    <row r="86" spans="1:30" x14ac:dyDescent="0.25"/>
    <row r="87" spans="1:30" x14ac:dyDescent="0.25"/>
    <row r="88" spans="1:30" x14ac:dyDescent="0.25"/>
    <row r="89" spans="1:30" x14ac:dyDescent="0.25"/>
  </sheetData>
  <sortState ref="A10:AB59">
    <sortCondition ref="B10:B59"/>
  </sortState>
  <mergeCells count="8">
    <mergeCell ref="AA9:AA10"/>
    <mergeCell ref="A9:A10"/>
    <mergeCell ref="B9:B10"/>
    <mergeCell ref="C9:C10"/>
    <mergeCell ref="D9:D10"/>
    <mergeCell ref="E9:H9"/>
    <mergeCell ref="I9:L9"/>
    <mergeCell ref="M9:P9"/>
  </mergeCells>
  <dataValidations count="2">
    <dataValidation type="whole" allowBlank="1" showErrorMessage="1" errorTitle="TAHAP PENGUASAAN" error="SILA ISIKAN TAHAP PENGUASAAN YANG BETUL!" sqref="S11:U70 L11:Q70 W11:Y70 E11:J70">
      <formula1>1</formula1>
      <formula2>6</formula2>
    </dataValidation>
    <dataValidation type="textLength" operator="equal" allowBlank="1" showErrorMessage="1" errorTitle="NO. KAD PENGENALAN" error="Sila masukkan nombor kad pengenalan dengan tepat dan betul." sqref="C11:C70">
      <formula1>11</formula1>
    </dataValidation>
  </dataValidations>
  <printOptions horizontalCentered="1"/>
  <pageMargins left="0.25" right="0.25" top="0.75" bottom="0.75" header="0.3" footer="0.3"/>
  <pageSetup paperSize="9" scale="55" fitToHeight="0" orientation="landscape" blackAndWhite="1" horizontalDpi="4294967293"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fitToPage="1"/>
  </sheetPr>
  <dimension ref="A1:K71"/>
  <sheetViews>
    <sheetView showGridLines="0" view="pageBreakPreview" topLeftCell="B1" zoomScale="90" zoomScaleNormal="80" zoomScaleSheetLayoutView="90" workbookViewId="0">
      <selection activeCell="B4" sqref="B4:F4"/>
    </sheetView>
  </sheetViews>
  <sheetFormatPr defaultColWidth="9.140625" defaultRowHeight="16.5" zeroHeight="1" x14ac:dyDescent="0.3"/>
  <cols>
    <col min="1" max="1" width="2.140625" style="1" customWidth="1"/>
    <col min="2" max="2" width="24.7109375" style="65" customWidth="1"/>
    <col min="3" max="3" width="6.5703125" style="65" customWidth="1"/>
    <col min="4" max="4" width="26.28515625" style="65" customWidth="1"/>
    <col min="5" max="5" width="17.7109375" style="65" bestFit="1" customWidth="1"/>
    <col min="6" max="6" width="94.7109375" style="65" customWidth="1"/>
    <col min="7" max="7" width="2.7109375" style="32" customWidth="1"/>
    <col min="8" max="8" width="4" style="33" hidden="1" customWidth="1"/>
    <col min="9" max="9" width="47" style="1" hidden="1" customWidth="1"/>
    <col min="10" max="10" width="50.42578125" style="1" hidden="1" customWidth="1"/>
    <col min="11" max="11" width="9.140625" style="1" customWidth="1"/>
    <col min="12" max="16384" width="9.140625" style="1"/>
  </cols>
  <sheetData>
    <row r="1" spans="1:11" s="89" customFormat="1" ht="21" customHeight="1" x14ac:dyDescent="0.25">
      <c r="A1" s="90"/>
      <c r="B1" s="202" t="str">
        <f>'REKOD PRESTASI MURID'!$D$1</f>
        <v>SJK ( C ) KG. BARU SUNGAI NIPAH</v>
      </c>
      <c r="C1" s="202"/>
      <c r="D1" s="202"/>
      <c r="E1" s="202"/>
      <c r="F1" s="202"/>
      <c r="G1" s="90"/>
      <c r="H1" s="33"/>
    </row>
    <row r="2" spans="1:11" s="89" customFormat="1" ht="21" customHeight="1" x14ac:dyDescent="0.25">
      <c r="A2" s="90"/>
      <c r="B2" s="202" t="str">
        <f>'REKOD PRESTASI MURID'!$D$2</f>
        <v>SJK ( C ) KG. BARU SUNGAI NIPAH</v>
      </c>
      <c r="C2" s="202"/>
      <c r="D2" s="202"/>
      <c r="E2" s="202"/>
      <c r="F2" s="202"/>
      <c r="G2" s="90"/>
      <c r="H2" s="33"/>
    </row>
    <row r="3" spans="1:11" s="89" customFormat="1" ht="21" customHeight="1" x14ac:dyDescent="0.25">
      <c r="A3" s="90"/>
      <c r="B3" s="202" t="str">
        <f>'REKOD PRESTASI MURID'!$D$3</f>
        <v>71960 SEREMBAN, NEGERI SEMBILAN.</v>
      </c>
      <c r="C3" s="202"/>
      <c r="D3" s="202"/>
      <c r="E3" s="202"/>
      <c r="F3" s="202"/>
      <c r="G3" s="90"/>
      <c r="H3" s="33"/>
    </row>
    <row r="4" spans="1:11" s="89" customFormat="1" ht="21" customHeight="1" x14ac:dyDescent="0.25">
      <c r="A4" s="91"/>
      <c r="B4" s="203">
        <v>2016</v>
      </c>
      <c r="C4" s="203"/>
      <c r="D4" s="203"/>
      <c r="E4" s="203"/>
      <c r="F4" s="203"/>
      <c r="G4" s="91"/>
      <c r="H4" s="214" t="s">
        <v>32</v>
      </c>
      <c r="I4" s="214"/>
      <c r="J4" s="214"/>
    </row>
    <row r="5" spans="1:11" x14ac:dyDescent="0.3">
      <c r="A5" s="10"/>
      <c r="B5" s="10"/>
      <c r="C5" s="10"/>
      <c r="D5" s="10"/>
      <c r="E5" s="10"/>
      <c r="F5" s="10"/>
      <c r="G5" s="10"/>
    </row>
    <row r="6" spans="1:11" ht="18.75" x14ac:dyDescent="0.3">
      <c r="A6" s="10"/>
      <c r="B6" s="92" t="str">
        <f>'REKOD PRESTASI MURID'!A7</f>
        <v>BAHASA MALAYSIA</v>
      </c>
      <c r="C6" s="10"/>
      <c r="D6" s="10"/>
      <c r="E6" s="10"/>
      <c r="F6" s="10"/>
      <c r="G6" s="10"/>
      <c r="I6" s="9">
        <v>14</v>
      </c>
    </row>
    <row r="7" spans="1:11" x14ac:dyDescent="0.3">
      <c r="A7" s="10"/>
      <c r="B7" s="10"/>
      <c r="C7" s="10"/>
      <c r="D7" s="10"/>
      <c r="E7" s="10"/>
      <c r="F7" s="10"/>
      <c r="G7" s="10"/>
      <c r="H7" s="70">
        <v>1</v>
      </c>
      <c r="I7" s="70" t="str">
        <f>'REKOD PRESTASI MURID'!B11</f>
        <v xml:space="preserve">ALLYTHEA NGO </v>
      </c>
      <c r="J7" s="70" t="str">
        <f t="shared" ref="J7:J38" si="0">IF(I7=0,"",H7&amp;"  "&amp;I7)</f>
        <v xml:space="preserve">1  ALLYTHEA NGO </v>
      </c>
    </row>
    <row r="8" spans="1:11" x14ac:dyDescent="0.3">
      <c r="A8" s="10"/>
      <c r="B8" s="206" t="s">
        <v>2</v>
      </c>
      <c r="C8" s="207"/>
      <c r="D8" s="123" t="str">
        <f>VLOOKUP($I$6,H7:J66,2)</f>
        <v>TING ZHI WEIN</v>
      </c>
      <c r="E8" s="108"/>
      <c r="F8" s="13"/>
      <c r="G8" s="10"/>
      <c r="H8" s="70">
        <v>2</v>
      </c>
      <c r="I8" s="70" t="str">
        <f>'REKOD PRESTASI MURID'!B12</f>
        <v>CHONG ZHI ZHENG</v>
      </c>
      <c r="J8" s="70" t="str">
        <f t="shared" si="0"/>
        <v>2  CHONG ZHI ZHENG</v>
      </c>
    </row>
    <row r="9" spans="1:11" x14ac:dyDescent="0.3">
      <c r="A9" s="10"/>
      <c r="B9" s="204" t="s">
        <v>38</v>
      </c>
      <c r="C9" s="205"/>
      <c r="D9" s="124" t="str">
        <f>VLOOKUP($I$6,'REKOD PRESTASI MURID'!$A$11:$D$70,3)</f>
        <v>040331050050</v>
      </c>
      <c r="E9" s="109"/>
      <c r="F9" s="13"/>
      <c r="G9" s="10"/>
      <c r="H9" s="70">
        <v>3</v>
      </c>
      <c r="I9" s="70" t="str">
        <f>'REKOD PRESTASI MURID'!B13</f>
        <v>GAN XUE LING</v>
      </c>
      <c r="J9" s="70" t="str">
        <f t="shared" si="0"/>
        <v>3  GAN XUE LING</v>
      </c>
    </row>
    <row r="10" spans="1:11" x14ac:dyDescent="0.3">
      <c r="A10" s="10"/>
      <c r="B10" s="204" t="s">
        <v>3</v>
      </c>
      <c r="C10" s="205"/>
      <c r="D10" s="125" t="str">
        <f>VLOOKUP($I$6,'REKOD PRESTASI MURID'!$A$11:$D$60,4)</f>
        <v>P</v>
      </c>
      <c r="E10" s="110"/>
      <c r="F10" s="13"/>
      <c r="G10" s="10"/>
      <c r="H10" s="70">
        <v>4</v>
      </c>
      <c r="I10" s="70" t="str">
        <f>'REKOD PRESTASI MURID'!B14</f>
        <v>IVY YONG PEI ROU</v>
      </c>
      <c r="J10" s="70" t="str">
        <f t="shared" si="0"/>
        <v>4  IVY YONG PEI ROU</v>
      </c>
    </row>
    <row r="11" spans="1:11" x14ac:dyDescent="0.3">
      <c r="A11" s="10"/>
      <c r="B11" s="204" t="s">
        <v>4</v>
      </c>
      <c r="C11" s="205"/>
      <c r="D11" s="125">
        <f>'REKOD PRESTASI MURID'!$D$7</f>
        <v>6</v>
      </c>
      <c r="E11" s="110"/>
      <c r="F11" s="13"/>
      <c r="G11" s="10"/>
      <c r="H11" s="70">
        <v>5</v>
      </c>
      <c r="I11" s="70" t="str">
        <f>'REKOD PRESTASI MURID'!B15</f>
        <v>LAU YI TONG</v>
      </c>
      <c r="J11" s="70" t="str">
        <f t="shared" si="0"/>
        <v>5  LAU YI TONG</v>
      </c>
    </row>
    <row r="12" spans="1:11" x14ac:dyDescent="0.3">
      <c r="A12" s="10"/>
      <c r="B12" s="23" t="s">
        <v>37</v>
      </c>
      <c r="C12" s="24"/>
      <c r="D12" s="125"/>
      <c r="E12" s="110"/>
      <c r="F12" s="13"/>
      <c r="G12" s="10"/>
      <c r="H12" s="70">
        <v>6</v>
      </c>
      <c r="I12" s="70" t="str">
        <f>'REKOD PRESTASI MURID'!B16</f>
        <v>LAU ZHE EN</v>
      </c>
      <c r="J12" s="70" t="str">
        <f t="shared" si="0"/>
        <v>6  LAU ZHE EN</v>
      </c>
      <c r="K12" s="2"/>
    </row>
    <row r="13" spans="1:11" x14ac:dyDescent="0.3">
      <c r="A13" s="10"/>
      <c r="B13" s="216" t="s">
        <v>5</v>
      </c>
      <c r="C13" s="217"/>
      <c r="D13" s="126" t="s">
        <v>20</v>
      </c>
      <c r="E13" s="111"/>
      <c r="F13" s="13"/>
      <c r="G13" s="10"/>
      <c r="H13" s="70">
        <v>7</v>
      </c>
      <c r="I13" s="70" t="str">
        <f>'REKOD PRESTASI MURID'!B17</f>
        <v>LEE HON WEE</v>
      </c>
      <c r="J13" s="70" t="str">
        <f t="shared" si="0"/>
        <v>7  LEE HON WEE</v>
      </c>
    </row>
    <row r="14" spans="1:11" x14ac:dyDescent="0.3">
      <c r="A14" s="10"/>
      <c r="B14" s="11"/>
      <c r="C14" s="11"/>
      <c r="D14" s="11"/>
      <c r="E14" s="14"/>
      <c r="F14" s="11"/>
      <c r="G14" s="10"/>
      <c r="H14" s="70">
        <v>8</v>
      </c>
      <c r="I14" s="70" t="str">
        <f>'REKOD PRESTASI MURID'!B18</f>
        <v>LEE YONG HO</v>
      </c>
      <c r="J14" s="70" t="str">
        <f t="shared" si="0"/>
        <v>8  LEE YONG HO</v>
      </c>
    </row>
    <row r="15" spans="1:11" x14ac:dyDescent="0.3">
      <c r="A15" s="10"/>
      <c r="B15" s="11"/>
      <c r="C15" s="11"/>
      <c r="D15" s="12"/>
      <c r="E15" s="14"/>
      <c r="F15" s="11"/>
      <c r="G15" s="10"/>
      <c r="H15" s="70">
        <v>9</v>
      </c>
      <c r="I15" s="70" t="str">
        <f>'REKOD PRESTASI MURID'!B19</f>
        <v>LIM ZHENG YU</v>
      </c>
      <c r="J15" s="70" t="str">
        <f t="shared" si="0"/>
        <v>9  LIM ZHENG YU</v>
      </c>
    </row>
    <row r="16" spans="1:11" ht="22.5" customHeight="1" x14ac:dyDescent="0.3">
      <c r="A16" s="10"/>
      <c r="B16" s="215" t="s">
        <v>36</v>
      </c>
      <c r="C16" s="215"/>
      <c r="D16" s="215"/>
      <c r="E16" s="218">
        <f>VLOOKUP($I$6,'REKOD PRESTASI MURID'!$A$11:$AA$60,27)</f>
        <v>5</v>
      </c>
      <c r="F16" s="13"/>
      <c r="G16" s="10"/>
      <c r="H16" s="70">
        <v>10</v>
      </c>
      <c r="I16" s="70" t="str">
        <f>'REKOD PRESTASI MURID'!B20</f>
        <v>LOO WEI HAN</v>
      </c>
      <c r="J16" s="70" t="str">
        <f t="shared" si="0"/>
        <v>10  LOO WEI HAN</v>
      </c>
    </row>
    <row r="17" spans="1:10" ht="22.5" customHeight="1" x14ac:dyDescent="0.3">
      <c r="A17" s="10"/>
      <c r="B17" s="104" t="str">
        <f>B6</f>
        <v>BAHASA MALAYSIA</v>
      </c>
      <c r="C17" s="15"/>
      <c r="D17" s="15"/>
      <c r="E17" s="218"/>
      <c r="F17" s="11"/>
      <c r="G17" s="10"/>
      <c r="H17" s="70">
        <v>11</v>
      </c>
      <c r="I17" s="70" t="str">
        <f>'REKOD PRESTASI MURID'!B21</f>
        <v xml:space="preserve">NALANIYAH </v>
      </c>
      <c r="J17" s="70" t="str">
        <f t="shared" si="0"/>
        <v xml:space="preserve">11  NALANIYAH </v>
      </c>
    </row>
    <row r="18" spans="1:10" x14ac:dyDescent="0.3">
      <c r="A18" s="10"/>
      <c r="B18" s="11"/>
      <c r="C18" s="11"/>
      <c r="D18" s="11"/>
      <c r="E18" s="120"/>
      <c r="F18" s="11"/>
      <c r="G18" s="10"/>
      <c r="H18" s="70">
        <v>12</v>
      </c>
      <c r="I18" s="70" t="str">
        <f>'REKOD PRESTASI MURID'!B22</f>
        <v>SIEW JEN-SHAWN</v>
      </c>
      <c r="J18" s="70" t="str">
        <f t="shared" si="0"/>
        <v>12  SIEW JEN-SHAWN</v>
      </c>
    </row>
    <row r="19" spans="1:10" ht="60" customHeight="1" x14ac:dyDescent="0.3">
      <c r="A19" s="10"/>
      <c r="B19" s="211" t="s">
        <v>40</v>
      </c>
      <c r="C19" s="212"/>
      <c r="D19" s="213"/>
      <c r="E19" s="209" t="str">
        <f>VLOOKUP(E16,'DATA PERNYATAAN'!A112:B117,2)</f>
        <v xml:space="preserve">Murid berupaya mempamerkan tahap pengetahuan bahasa dan kecekapan berbahasa yang tinggi, berupaya mengungkapkan idea dengan jelas dan terperinci, berkomunikasi secara efektif, mengaplikasikan pengetahuan bahasa yang lebih kompleks, menguasai kemahiran berfikir yang kritis dan kreatif, serta mengamalkan pembelajaran secara kendiri dalam kemahiran bahasa. </v>
      </c>
      <c r="F19" s="210"/>
      <c r="G19" s="10"/>
      <c r="H19" s="70">
        <v>13</v>
      </c>
      <c r="I19" s="70" t="str">
        <f>'REKOD PRESTASI MURID'!B23</f>
        <v>TEH YIN QI</v>
      </c>
      <c r="J19" s="70" t="str">
        <f t="shared" si="0"/>
        <v>13  TEH YIN QI</v>
      </c>
    </row>
    <row r="20" spans="1:10" x14ac:dyDescent="0.3">
      <c r="A20" s="10"/>
      <c r="B20" s="16"/>
      <c r="C20" s="16"/>
      <c r="D20" s="16"/>
      <c r="E20" s="16"/>
      <c r="F20" s="16"/>
      <c r="G20" s="10"/>
      <c r="H20" s="70">
        <v>14</v>
      </c>
      <c r="I20" s="70" t="str">
        <f>'REKOD PRESTASI MURID'!B24</f>
        <v>TING ZHI WEIN</v>
      </c>
      <c r="J20" s="70" t="str">
        <f t="shared" si="0"/>
        <v>14  TING ZHI WEIN</v>
      </c>
    </row>
    <row r="21" spans="1:10" x14ac:dyDescent="0.3">
      <c r="A21" s="10"/>
      <c r="B21" s="16"/>
      <c r="C21" s="16"/>
      <c r="D21" s="16"/>
      <c r="E21" s="16"/>
      <c r="F21" s="16"/>
      <c r="G21" s="10"/>
      <c r="H21" s="70">
        <v>15</v>
      </c>
      <c r="I21" s="70" t="str">
        <f>'REKOD PRESTASI MURID'!B25</f>
        <v>TOH JOVI</v>
      </c>
      <c r="J21" s="70" t="str">
        <f t="shared" si="0"/>
        <v>15  TOH JOVI</v>
      </c>
    </row>
    <row r="22" spans="1:10" ht="81" customHeight="1" x14ac:dyDescent="0.3">
      <c r="A22" s="10"/>
      <c r="B22" s="208" t="s">
        <v>34</v>
      </c>
      <c r="C22" s="208"/>
      <c r="D22" s="107" t="s">
        <v>33</v>
      </c>
      <c r="E22" s="106" t="s">
        <v>16</v>
      </c>
      <c r="F22" s="105" t="s">
        <v>6</v>
      </c>
      <c r="G22" s="10"/>
      <c r="H22" s="70">
        <v>16</v>
      </c>
      <c r="I22" s="70" t="str">
        <f>'REKOD PRESTASI MURID'!B26</f>
        <v xml:space="preserve">VAISHNAVI </v>
      </c>
      <c r="J22" s="70" t="str">
        <f t="shared" si="0"/>
        <v xml:space="preserve">16  VAISHNAVI </v>
      </c>
    </row>
    <row r="23" spans="1:10" ht="52.5" customHeight="1" x14ac:dyDescent="0.3">
      <c r="A23" s="10"/>
      <c r="B23" s="128"/>
      <c r="C23" s="199" t="s">
        <v>51</v>
      </c>
      <c r="D23" s="127" t="s">
        <v>42</v>
      </c>
      <c r="E23" s="112">
        <f>VLOOKUP($I$6,'REKOD PRESTASI MURID'!$A$11:$AA$70,5)</f>
        <v>5</v>
      </c>
      <c r="F23" s="137" t="str">
        <f>VLOOKUP(E23,'DATA PERNYATAAN'!A4:B9,2)</f>
        <v>Memberikan respons  dengan betul terhadap jenis ayat dan ragam ayat yang diperdengarkan pada tahap terperinci.</v>
      </c>
      <c r="G23" s="10"/>
      <c r="H23" s="70">
        <v>17</v>
      </c>
      <c r="I23" s="70" t="str">
        <f>'REKOD PRESTASI MURID'!B27</f>
        <v>YAP RUO XU</v>
      </c>
      <c r="J23" s="70" t="str">
        <f t="shared" si="0"/>
        <v>17  YAP RUO XU</v>
      </c>
    </row>
    <row r="24" spans="1:10" ht="52.5" customHeight="1" x14ac:dyDescent="0.3">
      <c r="A24" s="10"/>
      <c r="B24" s="129"/>
      <c r="C24" s="200"/>
      <c r="D24" s="127" t="s">
        <v>43</v>
      </c>
      <c r="E24" s="112">
        <f>VLOOKUP($I$6,'REKOD PRESTASI MURID'!$A$11:$AA$70,6)</f>
        <v>5</v>
      </c>
      <c r="F24" s="137" t="str">
        <f>VLOOKUP(E24,'DATA PERNYATAAN'!A13:B18,2)</f>
        <v xml:space="preserve">Berkomunikasi secara bertatasusila bagi    menyatakan permintaan; memperoleh  dan menyampaikan maklumat; dan mengemukakan pendapat pada tahap terperinci.   </v>
      </c>
      <c r="G24" s="10"/>
      <c r="H24" s="70">
        <v>18</v>
      </c>
      <c r="I24" s="70" t="str">
        <f>'REKOD PRESTASI MURID'!B28</f>
        <v>YU XIN NING</v>
      </c>
      <c r="J24" s="70" t="str">
        <f t="shared" si="0"/>
        <v>18  YU XIN NING</v>
      </c>
    </row>
    <row r="25" spans="1:10" ht="52.5" customHeight="1" x14ac:dyDescent="0.3">
      <c r="A25" s="10"/>
      <c r="B25" s="129"/>
      <c r="C25" s="200"/>
      <c r="D25" s="127" t="s">
        <v>44</v>
      </c>
      <c r="E25" s="112">
        <f>VLOOKUP($I$6,'REKOD PRESTASI MURID'!$A$11:$AA$70,7)</f>
        <v>3</v>
      </c>
      <c r="F25" s="137" t="str">
        <f>VLOOKUP(E25,'DATA PERNYATAAN'!A22:B27,2)</f>
        <v>Menyampaikan cerita dengan menggunakan pelbagai ayat yang mengandungi bahasa yang indah, serta sebutan dan intonasi yang betul pada tahap sesuai.</v>
      </c>
      <c r="G25" s="10"/>
      <c r="H25" s="70">
        <v>19</v>
      </c>
      <c r="I25" s="70">
        <f>'REKOD PRESTASI MURID'!B29</f>
        <v>0</v>
      </c>
      <c r="J25" s="70" t="str">
        <f t="shared" si="0"/>
        <v/>
      </c>
    </row>
    <row r="26" spans="1:10" ht="52.5" customHeight="1" x14ac:dyDescent="0.3">
      <c r="A26" s="10"/>
      <c r="B26" s="129"/>
      <c r="C26" s="201"/>
      <c r="D26" s="161" t="s">
        <v>121</v>
      </c>
      <c r="E26" s="162">
        <f>VLOOKUP($I$6,'REKOD PRESTASI MURID'!$A$11:$AA$70,8)</f>
        <v>5</v>
      </c>
      <c r="F26" s="163" t="str">
        <f>VLOOKUP(E26,'DATA PERNYATAAN'!A31:B36,2)</f>
        <v>Murid berupaya mempamerkan kebolehan mendengar, memahami dan memberi respons; dan menyampaikan maklumat secara bertatasusila dalam pelbagai situasi pada tahap terperinci.</v>
      </c>
      <c r="G26" s="10"/>
      <c r="H26" s="70">
        <v>20</v>
      </c>
      <c r="I26" s="70">
        <f>'REKOD PRESTASI MURID'!B30</f>
        <v>0</v>
      </c>
      <c r="J26" s="70" t="str">
        <f t="shared" si="0"/>
        <v/>
      </c>
    </row>
    <row r="27" spans="1:10" ht="52.5" customHeight="1" x14ac:dyDescent="0.3">
      <c r="A27" s="10"/>
      <c r="B27" s="130"/>
      <c r="C27" s="199" t="s">
        <v>52</v>
      </c>
      <c r="D27" s="127" t="s">
        <v>45</v>
      </c>
      <c r="E27" s="112">
        <f>VLOOKUP($I$6,'REKOD PRESTASI MURID'!$A$11:$AA$70,9)</f>
        <v>5</v>
      </c>
      <c r="F27" s="137" t="str">
        <f>VLOOKUP(E27,'DATA PERNYATAAN'!A40:B45,2)</f>
        <v xml:space="preserve">Membaca dan memahami  ayat  yang mengandungi perkataan berimbuhan dengan sebutan yang betul; serta membaca jenis ayat  dan ragam ayat  secara mekanis dengan pada tahap terperinci. </v>
      </c>
      <c r="G27" s="10"/>
      <c r="H27" s="70">
        <v>21</v>
      </c>
      <c r="I27" s="70">
        <f>'REKOD PRESTASI MURID'!B31</f>
        <v>0</v>
      </c>
      <c r="J27" s="70" t="str">
        <f t="shared" si="0"/>
        <v/>
      </c>
    </row>
    <row r="28" spans="1:10" ht="52.5" customHeight="1" x14ac:dyDescent="0.3">
      <c r="A28" s="10"/>
      <c r="B28" s="167" t="str">
        <f>B17</f>
        <v>BAHASA MALAYSIA</v>
      </c>
      <c r="C28" s="200"/>
      <c r="D28" s="127" t="s">
        <v>46</v>
      </c>
      <c r="E28" s="112">
        <f>VLOOKUP($I$6,'REKOD PRESTASI MURID'!$A$11:$AA$70,10)</f>
        <v>5</v>
      </c>
      <c r="F28" s="137" t="str">
        <f>VLOOKUP(E28,'DATA PERNYATAAN'!A49:B54,2)</f>
        <v>Membaca dan memahami  maklumat untuk  membuat ulasan, rumusan dan keputusan dengan betul pada tahap   terperinci.</v>
      </c>
      <c r="G28" s="10"/>
      <c r="H28" s="70">
        <v>22</v>
      </c>
      <c r="I28" s="70">
        <f>'REKOD PRESTASI MURID'!B32</f>
        <v>0</v>
      </c>
      <c r="J28" s="70" t="str">
        <f t="shared" si="0"/>
        <v/>
      </c>
    </row>
    <row r="29" spans="1:10" ht="52.5" customHeight="1" x14ac:dyDescent="0.3">
      <c r="A29" s="10"/>
      <c r="B29" s="130"/>
      <c r="C29" s="200"/>
      <c r="D29" s="127" t="s">
        <v>47</v>
      </c>
      <c r="E29" s="112">
        <f>VLOOKUP($I$6,'REKOD PRESTASI MURID'!$A$11:$AA$70,11)</f>
        <v>3</v>
      </c>
      <c r="F29" s="137" t="str">
        <f>VLOOKUP(E29,'DATA PERNYATAAN'!A58:B63,2)</f>
        <v>Membaca, memahami, dan menaakul bahan untuk memindahkan  maklumat dengan betul; serta menghaslikan idea baharu pada tahap sesuai.</v>
      </c>
      <c r="G29" s="10"/>
      <c r="H29" s="70">
        <v>23</v>
      </c>
      <c r="I29" s="70">
        <f>'REKOD PRESTASI MURID'!B33</f>
        <v>0</v>
      </c>
      <c r="J29" s="70" t="str">
        <f t="shared" si="0"/>
        <v/>
      </c>
    </row>
    <row r="30" spans="1:10" ht="52.5" customHeight="1" x14ac:dyDescent="0.3">
      <c r="A30" s="10"/>
      <c r="B30" s="130"/>
      <c r="C30" s="201"/>
      <c r="D30" s="161" t="s">
        <v>120</v>
      </c>
      <c r="E30" s="162">
        <f>VLOOKUP($I$6,'REKOD PRESTASI MURID'!$A$11:$AA$70,12)</f>
        <v>5</v>
      </c>
      <c r="F30" s="163" t="str">
        <f>VLOOKUP(E30,'DATA PERNYATAAN'!A67:B72,2)</f>
        <v>Murid berupaya mempamerkan kebolehan membaca, memahami pelbagai bahan bacaan dengan lancar, sebutan yang jelas dan intonasi yang betul; serta menaakul dan memindahkan maklumat  pada tahap terperinci.</v>
      </c>
      <c r="G30" s="10"/>
      <c r="H30" s="70">
        <v>24</v>
      </c>
      <c r="I30" s="70">
        <f>'REKOD PRESTASI MURID'!B34</f>
        <v>0</v>
      </c>
      <c r="J30" s="70" t="str">
        <f t="shared" si="0"/>
        <v/>
      </c>
    </row>
    <row r="31" spans="1:10" ht="52.5" customHeight="1" x14ac:dyDescent="0.3">
      <c r="A31" s="10"/>
      <c r="B31" s="130"/>
      <c r="C31" s="199" t="s">
        <v>53</v>
      </c>
      <c r="D31" s="127" t="s">
        <v>48</v>
      </c>
      <c r="E31" s="112">
        <f>VLOOKUP($I$6,'REKOD PRESTASI MURID'!$A$11:$AA$70,13)</f>
        <v>3</v>
      </c>
      <c r="F31" s="137" t="str">
        <f>VLOOKUP(E31,'DATA PERNYATAAN'!A76:B81,2)</f>
        <v>Menulis ayat secara mekanis dengan betul dan kemas; menulis ayat secara imlak dengan tepat; mengedit dan memurnikan hasil penulisan pada tahap sesuai.</v>
      </c>
      <c r="G31" s="10"/>
      <c r="H31" s="70">
        <v>25</v>
      </c>
      <c r="I31" s="70">
        <f>'REKOD PRESTASI MURID'!B35</f>
        <v>0</v>
      </c>
      <c r="J31" s="70" t="str">
        <f t="shared" si="0"/>
        <v/>
      </c>
    </row>
    <row r="32" spans="1:10" ht="52.5" customHeight="1" x14ac:dyDescent="0.3">
      <c r="A32" s="10"/>
      <c r="B32" s="130"/>
      <c r="C32" s="200"/>
      <c r="D32" s="127" t="s">
        <v>49</v>
      </c>
      <c r="E32" s="112">
        <f>VLOOKUP($I$6,'REKOD PRESTASI MURID'!$A$11:$AA$70,14)</f>
        <v>5</v>
      </c>
      <c r="F32" s="137" t="str">
        <f>VLOOKUP(E32,'DATA PERNYATAAN'!A85:B90,2)</f>
        <v>Menulis jawapan secara kritis dan kreatif, mencatat  maklumat, membina kerangka dan menulis karangan pada tahap terperinci.</v>
      </c>
      <c r="G32" s="10"/>
      <c r="H32" s="70">
        <v>26</v>
      </c>
      <c r="I32" s="70">
        <f>'REKOD PRESTASI MURID'!B36</f>
        <v>0</v>
      </c>
      <c r="J32" s="70" t="str">
        <f t="shared" si="0"/>
        <v/>
      </c>
    </row>
    <row r="33" spans="1:10" ht="52.5" customHeight="1" x14ac:dyDescent="0.3">
      <c r="A33" s="10"/>
      <c r="B33" s="130"/>
      <c r="C33" s="200"/>
      <c r="D33" s="127" t="s">
        <v>50</v>
      </c>
      <c r="E33" s="112">
        <f>VLOOKUP($I$6,'REKOD PRESTASI MURID'!$A$11:$AA$70,15)</f>
        <v>3</v>
      </c>
      <c r="F33" s="137" t="str">
        <f>VLOOKUP(E33,'DATA PERNYATAAN'!A94:B99,2)</f>
        <v>Menulis teks secara kohesi dan koheren; menghasilkan penulisan imaginatif dan deskriptif; dan menulis ulasan pada tahap sesuai.</v>
      </c>
      <c r="G33" s="10"/>
      <c r="H33" s="70">
        <v>27</v>
      </c>
      <c r="I33" s="70">
        <f>'REKOD PRESTASI MURID'!B37</f>
        <v>0</v>
      </c>
      <c r="J33" s="70" t="str">
        <f t="shared" si="0"/>
        <v/>
      </c>
    </row>
    <row r="34" spans="1:10" ht="52.5" customHeight="1" x14ac:dyDescent="0.3">
      <c r="A34" s="10"/>
      <c r="B34" s="131"/>
      <c r="C34" s="201"/>
      <c r="D34" s="161" t="s">
        <v>123</v>
      </c>
      <c r="E34" s="162">
        <f>VLOOKUP($I$6,'REKOD PRESTASI MURID'!$A$11:$AA$70,16)</f>
        <v>5</v>
      </c>
      <c r="F34" s="163" t="str">
        <f>VLOOKUP(E34,'DATA PERNYATAAN'!A103:B108,2)</f>
        <v>Murid berupaya mempamerkan kebolehan menulis dan mengedit untuk menyampaikan maklumat; serta menghasilkan penulisan kreatif dalam pelbagai genre dengan menggunakan sistem bahasa yang betul pada tahap terperinci.</v>
      </c>
      <c r="G34" s="10"/>
      <c r="H34" s="70">
        <v>28</v>
      </c>
      <c r="I34" s="70">
        <f>'REKOD PRESTASI MURID'!B38</f>
        <v>0</v>
      </c>
      <c r="J34" s="70" t="str">
        <f t="shared" si="0"/>
        <v/>
      </c>
    </row>
    <row r="35" spans="1:10" ht="59.25" hidden="1" customHeight="1" x14ac:dyDescent="0.3">
      <c r="A35" s="10"/>
      <c r="B35" s="85"/>
      <c r="C35" s="84"/>
      <c r="D35" s="77"/>
      <c r="E35" s="112"/>
      <c r="F35" s="75"/>
      <c r="G35" s="10"/>
      <c r="H35" s="70">
        <v>29</v>
      </c>
      <c r="I35" s="70">
        <f>'REKOD PRESTASI MURID'!B39</f>
        <v>0</v>
      </c>
      <c r="J35" s="70" t="str">
        <f t="shared" si="0"/>
        <v/>
      </c>
    </row>
    <row r="36" spans="1:10" ht="59.25" hidden="1" customHeight="1" x14ac:dyDescent="0.3">
      <c r="A36" s="10"/>
      <c r="B36" s="85"/>
      <c r="C36" s="86"/>
      <c r="D36" s="77"/>
      <c r="E36" s="112"/>
      <c r="F36" s="75"/>
      <c r="G36" s="10"/>
      <c r="H36" s="70">
        <v>30</v>
      </c>
      <c r="I36" s="70">
        <f>'REKOD PRESTASI MURID'!B40</f>
        <v>0</v>
      </c>
      <c r="J36" s="70" t="str">
        <f t="shared" si="0"/>
        <v/>
      </c>
    </row>
    <row r="37" spans="1:10" ht="59.25" hidden="1" customHeight="1" x14ac:dyDescent="0.3">
      <c r="A37" s="10"/>
      <c r="B37" s="87"/>
      <c r="C37" s="88"/>
      <c r="D37" s="77"/>
      <c r="E37" s="112"/>
      <c r="F37" s="75"/>
      <c r="G37" s="10"/>
      <c r="H37" s="70">
        <v>31</v>
      </c>
      <c r="I37" s="70">
        <f>'REKOD PRESTASI MURID'!B41</f>
        <v>0</v>
      </c>
      <c r="J37" s="70" t="str">
        <f t="shared" si="0"/>
        <v/>
      </c>
    </row>
    <row r="38" spans="1:10" ht="59.25" hidden="1" customHeight="1" x14ac:dyDescent="0.3">
      <c r="A38" s="10"/>
      <c r="B38" s="83"/>
      <c r="C38" s="84"/>
      <c r="D38" s="77"/>
      <c r="E38" s="112"/>
      <c r="F38" s="75"/>
      <c r="G38" s="10"/>
      <c r="H38" s="70">
        <v>32</v>
      </c>
      <c r="I38" s="70">
        <f>'REKOD PRESTASI MURID'!B42</f>
        <v>0</v>
      </c>
      <c r="J38" s="70" t="str">
        <f t="shared" si="0"/>
        <v/>
      </c>
    </row>
    <row r="39" spans="1:10" ht="59.25" hidden="1" customHeight="1" x14ac:dyDescent="0.3">
      <c r="A39" s="10"/>
      <c r="B39" s="85"/>
      <c r="C39" s="86"/>
      <c r="D39" s="77"/>
      <c r="E39" s="112"/>
      <c r="F39" s="75"/>
      <c r="G39" s="10"/>
      <c r="H39" s="70">
        <v>33</v>
      </c>
      <c r="I39" s="70">
        <f>'REKOD PRESTASI MURID'!B43</f>
        <v>0</v>
      </c>
      <c r="J39" s="70" t="str">
        <f t="shared" ref="J39:J66" si="1">IF(I39=0,"",H39&amp;"  "&amp;I39)</f>
        <v/>
      </c>
    </row>
    <row r="40" spans="1:10" ht="59.25" hidden="1" customHeight="1" x14ac:dyDescent="0.3">
      <c r="A40" s="10"/>
      <c r="B40" s="87"/>
      <c r="C40" s="88"/>
      <c r="D40" s="79"/>
      <c r="E40" s="112"/>
      <c r="F40" s="75"/>
      <c r="G40" s="10"/>
      <c r="H40" s="70">
        <v>34</v>
      </c>
      <c r="I40" s="70">
        <f>'REKOD PRESTASI MURID'!B44</f>
        <v>0</v>
      </c>
      <c r="J40" s="70" t="str">
        <f t="shared" si="1"/>
        <v/>
      </c>
    </row>
    <row r="41" spans="1:10" x14ac:dyDescent="0.3">
      <c r="A41" s="10"/>
      <c r="B41" s="10"/>
      <c r="C41" s="10"/>
      <c r="D41" s="10"/>
      <c r="E41" s="10"/>
      <c r="F41" s="10"/>
      <c r="G41" s="10"/>
      <c r="H41" s="70">
        <v>35</v>
      </c>
      <c r="I41" s="70">
        <f>'REKOD PRESTASI MURID'!B45</f>
        <v>0</v>
      </c>
      <c r="J41" s="70" t="str">
        <f t="shared" si="1"/>
        <v/>
      </c>
    </row>
    <row r="42" spans="1:10" x14ac:dyDescent="0.3">
      <c r="B42" s="67"/>
      <c r="C42" s="67"/>
      <c r="D42" s="67"/>
      <c r="E42" s="67"/>
      <c r="F42" s="67"/>
      <c r="H42" s="70">
        <v>36</v>
      </c>
      <c r="I42" s="70">
        <f>'REKOD PRESTASI MURID'!B46</f>
        <v>0</v>
      </c>
      <c r="J42" s="70" t="str">
        <f t="shared" si="1"/>
        <v/>
      </c>
    </row>
    <row r="43" spans="1:10" x14ac:dyDescent="0.3">
      <c r="B43" s="67"/>
      <c r="C43" s="67"/>
      <c r="D43" s="67"/>
      <c r="E43" s="67"/>
      <c r="F43" s="67"/>
      <c r="H43" s="70">
        <v>37</v>
      </c>
      <c r="I43" s="70">
        <f>'REKOD PRESTASI MURID'!B47</f>
        <v>0</v>
      </c>
      <c r="J43" s="70" t="str">
        <f t="shared" si="1"/>
        <v/>
      </c>
    </row>
    <row r="44" spans="1:10" x14ac:dyDescent="0.3">
      <c r="B44" s="67"/>
      <c r="C44" s="67"/>
      <c r="D44" s="67"/>
      <c r="E44" s="67"/>
      <c r="F44" s="67"/>
      <c r="H44" s="70">
        <v>38</v>
      </c>
      <c r="I44" s="70">
        <f>'REKOD PRESTASI MURID'!B48</f>
        <v>0</v>
      </c>
      <c r="J44" s="70" t="str">
        <f t="shared" si="1"/>
        <v/>
      </c>
    </row>
    <row r="45" spans="1:10" x14ac:dyDescent="0.3">
      <c r="B45" s="66"/>
      <c r="C45" s="66"/>
      <c r="D45" s="66"/>
      <c r="E45" s="66"/>
      <c r="F45" s="66"/>
      <c r="H45" s="70">
        <v>39</v>
      </c>
      <c r="I45" s="70">
        <f>'REKOD PRESTASI MURID'!B49</f>
        <v>0</v>
      </c>
      <c r="J45" s="70" t="str">
        <f t="shared" si="1"/>
        <v/>
      </c>
    </row>
    <row r="46" spans="1:10" x14ac:dyDescent="0.3">
      <c r="B46" s="66" t="s">
        <v>13</v>
      </c>
      <c r="C46" s="66"/>
      <c r="D46" s="66"/>
      <c r="E46" s="66"/>
      <c r="F46" s="78" t="s">
        <v>13</v>
      </c>
      <c r="H46" s="70">
        <v>40</v>
      </c>
      <c r="I46" s="70">
        <f>'REKOD PRESTASI MURID'!B50</f>
        <v>0</v>
      </c>
      <c r="J46" s="70" t="str">
        <f t="shared" si="1"/>
        <v/>
      </c>
    </row>
    <row r="47" spans="1:10" x14ac:dyDescent="0.3">
      <c r="B47" s="2" t="str">
        <f>'REKOD PRESTASI MURID'!$D$6</f>
        <v>Pn. Lim Chi Eu</v>
      </c>
      <c r="C47" s="2"/>
      <c r="D47" s="2"/>
      <c r="E47" s="2"/>
      <c r="F47" s="80" t="str">
        <f>'REKOD PRESTASI MURID'!$B$75</f>
        <v>Pn. Pua Poh Kek</v>
      </c>
      <c r="H47" s="70">
        <v>41</v>
      </c>
      <c r="I47" s="70">
        <f>'REKOD PRESTASI MURID'!B51</f>
        <v>0</v>
      </c>
      <c r="J47" s="70" t="str">
        <f t="shared" si="1"/>
        <v/>
      </c>
    </row>
    <row r="48" spans="1:10" x14ac:dyDescent="0.3">
      <c r="B48" s="66" t="s">
        <v>12</v>
      </c>
      <c r="C48" s="66"/>
      <c r="D48" s="66"/>
      <c r="E48" s="66"/>
      <c r="F48" s="78" t="str">
        <f>'REKOD PRESTASI MURID'!$B$76</f>
        <v>GURU BESAR</v>
      </c>
      <c r="H48" s="70">
        <v>42</v>
      </c>
      <c r="I48" s="70">
        <f>'REKOD PRESTASI MURID'!B52</f>
        <v>0</v>
      </c>
      <c r="J48" s="70" t="str">
        <f t="shared" si="1"/>
        <v/>
      </c>
    </row>
    <row r="49" spans="2:10" x14ac:dyDescent="0.3">
      <c r="B49" s="66" t="str">
        <f>'REKOD PRESTASI MURID'!$B$77</f>
        <v>SJK ( C ) KG. BARU SUNGAI NIPAH</v>
      </c>
      <c r="C49" s="66"/>
      <c r="D49" s="66"/>
      <c r="E49" s="66"/>
      <c r="F49" s="78" t="str">
        <f>'REKOD PRESTASI MURID'!$B$77</f>
        <v>SJK ( C ) KG. BARU SUNGAI NIPAH</v>
      </c>
      <c r="H49" s="70">
        <v>43</v>
      </c>
      <c r="I49" s="70">
        <f>'REKOD PRESTASI MURID'!B53</f>
        <v>0</v>
      </c>
      <c r="J49" s="70" t="str">
        <f t="shared" si="1"/>
        <v/>
      </c>
    </row>
    <row r="50" spans="2:10" x14ac:dyDescent="0.3">
      <c r="B50" s="69"/>
      <c r="C50" s="69"/>
      <c r="D50" s="69"/>
      <c r="E50" s="69"/>
      <c r="F50" s="67"/>
      <c r="H50" s="70">
        <v>44</v>
      </c>
      <c r="I50" s="70">
        <f>'REKOD PRESTASI MURID'!B54</f>
        <v>0</v>
      </c>
      <c r="J50" s="70" t="str">
        <f t="shared" si="1"/>
        <v/>
      </c>
    </row>
    <row r="51" spans="2:10" x14ac:dyDescent="0.3">
      <c r="B51" s="67"/>
      <c r="C51" s="67"/>
      <c r="D51" s="67"/>
      <c r="E51" s="67"/>
      <c r="F51" s="67"/>
      <c r="H51" s="70">
        <v>45</v>
      </c>
      <c r="I51" s="70">
        <f>'REKOD PRESTASI MURID'!B55</f>
        <v>0</v>
      </c>
      <c r="J51" s="70" t="str">
        <f t="shared" si="1"/>
        <v/>
      </c>
    </row>
    <row r="52" spans="2:10" x14ac:dyDescent="0.3">
      <c r="B52" s="67"/>
      <c r="C52" s="67"/>
      <c r="D52" s="67"/>
      <c r="E52" s="67"/>
      <c r="F52" s="67"/>
      <c r="H52" s="70">
        <v>46</v>
      </c>
      <c r="I52" s="70">
        <f>'REKOD PRESTASI MURID'!B56</f>
        <v>0</v>
      </c>
      <c r="J52" s="70" t="str">
        <f t="shared" si="1"/>
        <v/>
      </c>
    </row>
    <row r="53" spans="2:10" x14ac:dyDescent="0.3">
      <c r="B53" s="67"/>
      <c r="C53" s="67"/>
      <c r="D53" s="67"/>
      <c r="E53" s="67"/>
      <c r="F53" s="67"/>
      <c r="H53" s="70">
        <v>47</v>
      </c>
      <c r="I53" s="70">
        <f>'REKOD PRESTASI MURID'!B57</f>
        <v>0</v>
      </c>
      <c r="J53" s="70" t="str">
        <f t="shared" si="1"/>
        <v/>
      </c>
    </row>
    <row r="54" spans="2:10" x14ac:dyDescent="0.3">
      <c r="B54" s="67"/>
      <c r="C54" s="67"/>
      <c r="D54" s="67"/>
      <c r="E54" s="67"/>
      <c r="F54" s="67"/>
      <c r="H54" s="70">
        <v>48</v>
      </c>
      <c r="I54" s="70">
        <f>'REKOD PRESTASI MURID'!B58</f>
        <v>0</v>
      </c>
      <c r="J54" s="70" t="str">
        <f t="shared" si="1"/>
        <v/>
      </c>
    </row>
    <row r="55" spans="2:10" hidden="1" x14ac:dyDescent="0.3">
      <c r="B55" s="67"/>
      <c r="C55" s="67"/>
      <c r="D55" s="67"/>
      <c r="E55" s="67"/>
      <c r="F55" s="67"/>
      <c r="H55" s="70">
        <v>49</v>
      </c>
      <c r="I55" s="70">
        <f>'REKOD PRESTASI MURID'!B59</f>
        <v>0</v>
      </c>
      <c r="J55" s="70" t="str">
        <f t="shared" si="1"/>
        <v/>
      </c>
    </row>
    <row r="56" spans="2:10" hidden="1" x14ac:dyDescent="0.3">
      <c r="B56" s="67"/>
      <c r="C56" s="66"/>
      <c r="D56" s="66"/>
      <c r="E56" s="66"/>
      <c r="F56" s="67"/>
      <c r="H56" s="70">
        <v>50</v>
      </c>
      <c r="I56" s="70">
        <f>'REKOD PRESTASI MURID'!B60</f>
        <v>0</v>
      </c>
      <c r="J56" s="70" t="str">
        <f t="shared" si="1"/>
        <v/>
      </c>
    </row>
    <row r="57" spans="2:10" hidden="1" x14ac:dyDescent="0.3">
      <c r="B57" s="67"/>
      <c r="C57" s="67"/>
      <c r="D57" s="2"/>
      <c r="E57" s="2"/>
      <c r="F57" s="67"/>
      <c r="H57" s="70">
        <v>51</v>
      </c>
      <c r="I57" s="70">
        <f>'REKOD PRESTASI MURID'!B61</f>
        <v>0</v>
      </c>
      <c r="J57" s="70" t="str">
        <f t="shared" si="1"/>
        <v/>
      </c>
    </row>
    <row r="58" spans="2:10" hidden="1" x14ac:dyDescent="0.3">
      <c r="B58" s="67"/>
      <c r="C58" s="67"/>
      <c r="D58" s="66"/>
      <c r="E58" s="66"/>
      <c r="F58" s="67"/>
      <c r="H58" s="70">
        <v>52</v>
      </c>
      <c r="I58" s="70">
        <f>'REKOD PRESTASI MURID'!B62</f>
        <v>0</v>
      </c>
      <c r="J58" s="70" t="str">
        <f t="shared" si="1"/>
        <v/>
      </c>
    </row>
    <row r="59" spans="2:10" hidden="1" x14ac:dyDescent="0.3">
      <c r="B59" s="67"/>
      <c r="C59" s="67"/>
      <c r="D59" s="66"/>
      <c r="E59" s="66"/>
      <c r="F59" s="67"/>
      <c r="H59" s="70">
        <v>53</v>
      </c>
      <c r="I59" s="70">
        <f>'REKOD PRESTASI MURID'!B63</f>
        <v>0</v>
      </c>
      <c r="J59" s="70" t="str">
        <f t="shared" si="1"/>
        <v/>
      </c>
    </row>
    <row r="60" spans="2:10" hidden="1" x14ac:dyDescent="0.3">
      <c r="B60" s="67"/>
      <c r="C60" s="67"/>
      <c r="D60" s="67"/>
      <c r="E60" s="67"/>
      <c r="F60" s="67"/>
      <c r="H60" s="70">
        <v>54</v>
      </c>
      <c r="I60" s="70">
        <f>'REKOD PRESTASI MURID'!B64</f>
        <v>0</v>
      </c>
      <c r="J60" s="70" t="str">
        <f t="shared" si="1"/>
        <v/>
      </c>
    </row>
    <row r="61" spans="2:10" hidden="1" x14ac:dyDescent="0.3">
      <c r="B61" s="67"/>
      <c r="C61" s="67"/>
      <c r="D61" s="67"/>
      <c r="E61" s="67"/>
      <c r="F61" s="67"/>
      <c r="H61" s="70">
        <v>55</v>
      </c>
      <c r="I61" s="70">
        <f>'REKOD PRESTASI MURID'!B65</f>
        <v>0</v>
      </c>
      <c r="J61" s="70" t="str">
        <f t="shared" si="1"/>
        <v/>
      </c>
    </row>
    <row r="62" spans="2:10" hidden="1" x14ac:dyDescent="0.3">
      <c r="B62" s="67"/>
      <c r="C62" s="67"/>
      <c r="D62" s="67"/>
      <c r="E62" s="67"/>
      <c r="F62" s="67"/>
      <c r="H62" s="70">
        <v>56</v>
      </c>
      <c r="I62" s="70">
        <f>'REKOD PRESTASI MURID'!B66</f>
        <v>0</v>
      </c>
      <c r="J62" s="70" t="str">
        <f t="shared" si="1"/>
        <v/>
      </c>
    </row>
    <row r="63" spans="2:10" hidden="1" x14ac:dyDescent="0.3">
      <c r="B63" s="67"/>
      <c r="C63" s="67"/>
      <c r="D63" s="67"/>
      <c r="E63" s="67"/>
      <c r="F63" s="67"/>
      <c r="H63" s="70">
        <v>57</v>
      </c>
      <c r="I63" s="70">
        <f>'REKOD PRESTASI MURID'!B67</f>
        <v>0</v>
      </c>
      <c r="J63" s="70" t="str">
        <f t="shared" si="1"/>
        <v/>
      </c>
    </row>
    <row r="64" spans="2:10" hidden="1" x14ac:dyDescent="0.3">
      <c r="B64" s="67"/>
      <c r="C64" s="67"/>
      <c r="D64" s="67"/>
      <c r="E64" s="67"/>
      <c r="F64" s="67"/>
      <c r="H64" s="70">
        <v>58</v>
      </c>
      <c r="I64" s="70">
        <f>'REKOD PRESTASI MURID'!B68</f>
        <v>0</v>
      </c>
      <c r="J64" s="70" t="str">
        <f t="shared" si="1"/>
        <v/>
      </c>
    </row>
    <row r="65" spans="2:10" hidden="1" x14ac:dyDescent="0.3">
      <c r="B65" s="67"/>
      <c r="C65" s="67"/>
      <c r="D65" s="67"/>
      <c r="E65" s="67"/>
      <c r="F65" s="67"/>
      <c r="H65" s="70">
        <v>59</v>
      </c>
      <c r="I65" s="70">
        <f>'REKOD PRESTASI MURID'!B69</f>
        <v>0</v>
      </c>
      <c r="J65" s="70" t="str">
        <f t="shared" si="1"/>
        <v/>
      </c>
    </row>
    <row r="66" spans="2:10" hidden="1" x14ac:dyDescent="0.3">
      <c r="B66" s="67"/>
      <c r="C66" s="67"/>
      <c r="D66" s="67"/>
      <c r="E66" s="67"/>
      <c r="F66" s="67"/>
      <c r="H66" s="70">
        <v>60</v>
      </c>
      <c r="I66" s="70">
        <f>'REKOD PRESTASI MURID'!B70</f>
        <v>0</v>
      </c>
      <c r="J66" s="70" t="str">
        <f t="shared" si="1"/>
        <v/>
      </c>
    </row>
    <row r="67" spans="2:10" hidden="1" x14ac:dyDescent="0.3">
      <c r="B67" s="67"/>
      <c r="C67" s="67"/>
      <c r="D67" s="67"/>
      <c r="E67" s="67"/>
      <c r="F67" s="67"/>
      <c r="H67" s="34"/>
      <c r="I67" s="34"/>
      <c r="J67" s="34"/>
    </row>
    <row r="68" spans="2:10" ht="16.5" hidden="1" customHeight="1" x14ac:dyDescent="0.3">
      <c r="B68" s="68"/>
      <c r="C68" s="68"/>
      <c r="D68" s="68"/>
      <c r="E68" s="68"/>
      <c r="F68" s="68"/>
      <c r="H68" s="34"/>
      <c r="I68" s="34"/>
      <c r="J68" s="34"/>
    </row>
    <row r="69" spans="2:10" ht="16.5" hidden="1" customHeight="1" x14ac:dyDescent="0.3">
      <c r="H69" s="34"/>
      <c r="I69" s="34"/>
      <c r="J69" s="34"/>
    </row>
    <row r="70" spans="2:10" ht="16.5" hidden="1" customHeight="1" x14ac:dyDescent="0.3">
      <c r="H70" s="34"/>
      <c r="I70" s="34"/>
      <c r="J70" s="34"/>
    </row>
    <row r="71" spans="2:10" ht="16.5" hidden="1" customHeight="1" x14ac:dyDescent="0.3">
      <c r="H71" s="34"/>
      <c r="I71" s="34"/>
      <c r="J71" s="34"/>
    </row>
  </sheetData>
  <mergeCells count="18">
    <mergeCell ref="H4:J4"/>
    <mergeCell ref="B16:D16"/>
    <mergeCell ref="B13:C13"/>
    <mergeCell ref="B11:C11"/>
    <mergeCell ref="B10:C10"/>
    <mergeCell ref="E16:E17"/>
    <mergeCell ref="C23:C26"/>
    <mergeCell ref="C27:C30"/>
    <mergeCell ref="C31:C34"/>
    <mergeCell ref="B1:F1"/>
    <mergeCell ref="B2:F2"/>
    <mergeCell ref="B4:F4"/>
    <mergeCell ref="B3:F3"/>
    <mergeCell ref="B9:C9"/>
    <mergeCell ref="B8:C8"/>
    <mergeCell ref="B22:C22"/>
    <mergeCell ref="E19:F19"/>
    <mergeCell ref="B19:D19"/>
  </mergeCells>
  <printOptions horizontalCentered="1"/>
  <pageMargins left="0.25" right="0.25" top="0.75" bottom="0.75" header="0.3" footer="0.3"/>
  <pageSetup paperSize="9" scale="56" fitToHeight="0" orientation="portrait" blackAndWhite="1" horizontalDpi="4294967293" r:id="rId1"/>
  <drawing r:id="rId2"/>
  <legacyDrawing r:id="rId3"/>
  <mc:AlternateContent xmlns:mc="http://schemas.openxmlformats.org/markup-compatibility/2006">
    <mc:Choice Requires="x14">
      <controls>
        <mc:AlternateContent xmlns:mc="http://schemas.openxmlformats.org/markup-compatibility/2006">
          <mc:Choice Requires="x14">
            <control shapeId="14337" r:id="rId4" name="Drop Down 1">
              <controlPr defaultSize="0" print="0" autoLine="0" autoPict="0">
                <anchor moveWithCells="1">
                  <from>
                    <xdr:col>5</xdr:col>
                    <xdr:colOff>2809875</xdr:colOff>
                    <xdr:row>7</xdr:row>
                    <xdr:rowOff>28575</xdr:rowOff>
                  </from>
                  <to>
                    <xdr:col>5</xdr:col>
                    <xdr:colOff>5753100</xdr:colOff>
                    <xdr:row>8</xdr:row>
                    <xdr:rowOff>123825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D329"/>
  <sheetViews>
    <sheetView showGridLines="0" topLeftCell="A199" zoomScale="80" zoomScaleNormal="80" workbookViewId="0">
      <selection activeCell="B128" sqref="B128"/>
    </sheetView>
  </sheetViews>
  <sheetFormatPr defaultColWidth="0" defaultRowHeight="20.25" x14ac:dyDescent="0.2"/>
  <cols>
    <col min="1" max="1" width="16.140625" style="119" customWidth="1"/>
    <col min="2" max="2" width="113.85546875" style="160" customWidth="1"/>
    <col min="3" max="3" width="4.85546875" style="134" customWidth="1"/>
    <col min="4" max="4" width="2.42578125" style="114" customWidth="1"/>
    <col min="5" max="16384" width="9.140625" style="114" hidden="1"/>
  </cols>
  <sheetData>
    <row r="1" spans="1:3" ht="33.75" customHeight="1" x14ac:dyDescent="0.2">
      <c r="A1" s="132" t="s">
        <v>39</v>
      </c>
      <c r="B1" s="154"/>
    </row>
    <row r="2" spans="1:3" ht="15.75" x14ac:dyDescent="0.2">
      <c r="A2" s="219" t="s">
        <v>16</v>
      </c>
      <c r="B2" s="149" t="s">
        <v>58</v>
      </c>
      <c r="C2" s="221">
        <v>1</v>
      </c>
    </row>
    <row r="3" spans="1:3" ht="15" x14ac:dyDescent="0.2">
      <c r="A3" s="220"/>
      <c r="B3" s="138" t="s">
        <v>59</v>
      </c>
      <c r="C3" s="221"/>
    </row>
    <row r="4" spans="1:3" ht="30" x14ac:dyDescent="0.2">
      <c r="A4" s="133">
        <v>1</v>
      </c>
      <c r="B4" s="150" t="s">
        <v>60</v>
      </c>
      <c r="C4" s="221"/>
    </row>
    <row r="5" spans="1:3" ht="30" x14ac:dyDescent="0.2">
      <c r="A5" s="133">
        <v>2</v>
      </c>
      <c r="B5" s="150" t="s">
        <v>61</v>
      </c>
      <c r="C5" s="221"/>
    </row>
    <row r="6" spans="1:3" ht="30" x14ac:dyDescent="0.2">
      <c r="A6" s="133">
        <v>3</v>
      </c>
      <c r="B6" s="150" t="s">
        <v>62</v>
      </c>
      <c r="C6" s="221"/>
    </row>
    <row r="7" spans="1:3" ht="30" x14ac:dyDescent="0.2">
      <c r="A7" s="133">
        <v>4</v>
      </c>
      <c r="B7" s="150" t="s">
        <v>63</v>
      </c>
      <c r="C7" s="221"/>
    </row>
    <row r="8" spans="1:3" ht="30" x14ac:dyDescent="0.2">
      <c r="A8" s="133">
        <v>5</v>
      </c>
      <c r="B8" s="150" t="s">
        <v>119</v>
      </c>
      <c r="C8" s="221"/>
    </row>
    <row r="9" spans="1:3" ht="30" x14ac:dyDescent="0.2">
      <c r="A9" s="133">
        <v>6</v>
      </c>
      <c r="B9" s="150" t="s">
        <v>64</v>
      </c>
      <c r="C9" s="221"/>
    </row>
    <row r="10" spans="1:3" x14ac:dyDescent="0.2">
      <c r="A10" s="115"/>
      <c r="B10" s="155"/>
      <c r="C10" s="135"/>
    </row>
    <row r="11" spans="1:3" ht="15.75" x14ac:dyDescent="0.2">
      <c r="A11" s="219" t="s">
        <v>16</v>
      </c>
      <c r="B11" s="149" t="s">
        <v>65</v>
      </c>
      <c r="C11" s="221">
        <v>2</v>
      </c>
    </row>
    <row r="12" spans="1:3" ht="15" x14ac:dyDescent="0.2">
      <c r="A12" s="220"/>
      <c r="B12" s="138" t="s">
        <v>59</v>
      </c>
      <c r="C12" s="221"/>
    </row>
    <row r="13" spans="1:3" ht="30" x14ac:dyDescent="0.2">
      <c r="A13" s="133">
        <v>1</v>
      </c>
      <c r="B13" s="150" t="s">
        <v>124</v>
      </c>
      <c r="C13" s="221"/>
    </row>
    <row r="14" spans="1:3" ht="30" x14ac:dyDescent="0.2">
      <c r="A14" s="133">
        <v>2</v>
      </c>
      <c r="B14" s="150" t="s">
        <v>66</v>
      </c>
      <c r="C14" s="221"/>
    </row>
    <row r="15" spans="1:3" ht="30" x14ac:dyDescent="0.2">
      <c r="A15" s="133">
        <v>3</v>
      </c>
      <c r="B15" s="150" t="s">
        <v>67</v>
      </c>
      <c r="C15" s="221"/>
    </row>
    <row r="16" spans="1:3" ht="30" x14ac:dyDescent="0.2">
      <c r="A16" s="133">
        <v>4</v>
      </c>
      <c r="B16" s="150" t="s">
        <v>68</v>
      </c>
      <c r="C16" s="221"/>
    </row>
    <row r="17" spans="1:3" ht="30" x14ac:dyDescent="0.2">
      <c r="A17" s="133">
        <v>5</v>
      </c>
      <c r="B17" s="150" t="s">
        <v>69</v>
      </c>
      <c r="C17" s="221"/>
    </row>
    <row r="18" spans="1:3" ht="45" x14ac:dyDescent="0.2">
      <c r="A18" s="133">
        <v>6</v>
      </c>
      <c r="B18" s="150" t="s">
        <v>70</v>
      </c>
      <c r="C18" s="221"/>
    </row>
    <row r="19" spans="1:3" x14ac:dyDescent="0.2">
      <c r="A19" s="115"/>
      <c r="B19" s="154"/>
    </row>
    <row r="20" spans="1:3" ht="15.75" x14ac:dyDescent="0.2">
      <c r="A20" s="219" t="s">
        <v>16</v>
      </c>
      <c r="B20" s="149" t="s">
        <v>71</v>
      </c>
      <c r="C20" s="221">
        <v>3</v>
      </c>
    </row>
    <row r="21" spans="1:3" ht="15" x14ac:dyDescent="0.2">
      <c r="A21" s="220"/>
      <c r="B21" s="138" t="s">
        <v>59</v>
      </c>
      <c r="C21" s="221"/>
    </row>
    <row r="22" spans="1:3" ht="30" x14ac:dyDescent="0.2">
      <c r="A22" s="133">
        <v>1</v>
      </c>
      <c r="B22" s="156" t="s">
        <v>72</v>
      </c>
      <c r="C22" s="221"/>
    </row>
    <row r="23" spans="1:3" ht="30" x14ac:dyDescent="0.2">
      <c r="A23" s="133">
        <v>2</v>
      </c>
      <c r="B23" s="156" t="s">
        <v>73</v>
      </c>
      <c r="C23" s="221"/>
    </row>
    <row r="24" spans="1:3" ht="30" x14ac:dyDescent="0.2">
      <c r="A24" s="133">
        <v>3</v>
      </c>
      <c r="B24" s="156" t="s">
        <v>74</v>
      </c>
      <c r="C24" s="221"/>
    </row>
    <row r="25" spans="1:3" ht="30" x14ac:dyDescent="0.2">
      <c r="A25" s="133">
        <v>4</v>
      </c>
      <c r="B25" s="156" t="s">
        <v>75</v>
      </c>
      <c r="C25" s="221"/>
    </row>
    <row r="26" spans="1:3" ht="30" x14ac:dyDescent="0.2">
      <c r="A26" s="133">
        <v>5</v>
      </c>
      <c r="B26" s="156" t="s">
        <v>76</v>
      </c>
      <c r="C26" s="221"/>
    </row>
    <row r="27" spans="1:3" ht="30" x14ac:dyDescent="0.2">
      <c r="A27" s="133">
        <v>6</v>
      </c>
      <c r="B27" s="156" t="s">
        <v>77</v>
      </c>
      <c r="C27" s="221"/>
    </row>
    <row r="28" spans="1:3" x14ac:dyDescent="0.2">
      <c r="A28" s="116"/>
      <c r="B28" s="157"/>
      <c r="C28" s="166"/>
    </row>
    <row r="29" spans="1:3" ht="15.75" x14ac:dyDescent="0.2">
      <c r="A29" s="219" t="s">
        <v>16</v>
      </c>
      <c r="B29" s="149" t="s">
        <v>125</v>
      </c>
      <c r="C29" s="221">
        <v>3</v>
      </c>
    </row>
    <row r="30" spans="1:3" ht="15" x14ac:dyDescent="0.2">
      <c r="A30" s="220"/>
      <c r="B30" s="138" t="s">
        <v>59</v>
      </c>
      <c r="C30" s="221"/>
    </row>
    <row r="31" spans="1:3" ht="30" x14ac:dyDescent="0.2">
      <c r="A31" s="133">
        <v>1</v>
      </c>
      <c r="B31" s="156" t="s">
        <v>128</v>
      </c>
      <c r="C31" s="221"/>
    </row>
    <row r="32" spans="1:3" ht="30" x14ac:dyDescent="0.2">
      <c r="A32" s="133">
        <v>2</v>
      </c>
      <c r="B32" s="156" t="s">
        <v>129</v>
      </c>
      <c r="C32" s="221"/>
    </row>
    <row r="33" spans="1:3" ht="30" x14ac:dyDescent="0.2">
      <c r="A33" s="133">
        <v>3</v>
      </c>
      <c r="B33" s="156" t="s">
        <v>130</v>
      </c>
      <c r="C33" s="221"/>
    </row>
    <row r="34" spans="1:3" ht="30" x14ac:dyDescent="0.2">
      <c r="A34" s="133">
        <v>4</v>
      </c>
      <c r="B34" s="156" t="s">
        <v>131</v>
      </c>
      <c r="C34" s="221"/>
    </row>
    <row r="35" spans="1:3" ht="30" x14ac:dyDescent="0.2">
      <c r="A35" s="133">
        <v>5</v>
      </c>
      <c r="B35" s="156" t="s">
        <v>132</v>
      </c>
      <c r="C35" s="221"/>
    </row>
    <row r="36" spans="1:3" ht="45" x14ac:dyDescent="0.2">
      <c r="A36" s="133">
        <v>6</v>
      </c>
      <c r="B36" s="156" t="s">
        <v>133</v>
      </c>
      <c r="C36" s="221"/>
    </row>
    <row r="37" spans="1:3" x14ac:dyDescent="0.2">
      <c r="A37" s="116"/>
      <c r="B37" s="157"/>
      <c r="C37" s="135"/>
    </row>
    <row r="38" spans="1:3" ht="15.75" x14ac:dyDescent="0.2">
      <c r="A38" s="219" t="s">
        <v>16</v>
      </c>
      <c r="B38" s="149" t="s">
        <v>78</v>
      </c>
      <c r="C38" s="221">
        <v>4</v>
      </c>
    </row>
    <row r="39" spans="1:3" ht="15" x14ac:dyDescent="0.2">
      <c r="A39" s="220"/>
      <c r="B39" s="138" t="s">
        <v>59</v>
      </c>
      <c r="C39" s="221"/>
    </row>
    <row r="40" spans="1:3" ht="30" x14ac:dyDescent="0.2">
      <c r="A40" s="133">
        <v>1</v>
      </c>
      <c r="B40" s="156" t="s">
        <v>79</v>
      </c>
      <c r="C40" s="221"/>
    </row>
    <row r="41" spans="1:3" ht="30" x14ac:dyDescent="0.2">
      <c r="A41" s="133">
        <v>2</v>
      </c>
      <c r="B41" s="156" t="s">
        <v>80</v>
      </c>
      <c r="C41" s="221"/>
    </row>
    <row r="42" spans="1:3" ht="30" x14ac:dyDescent="0.2">
      <c r="A42" s="133">
        <v>3</v>
      </c>
      <c r="B42" s="156" t="s">
        <v>81</v>
      </c>
      <c r="C42" s="221"/>
    </row>
    <row r="43" spans="1:3" ht="30" x14ac:dyDescent="0.2">
      <c r="A43" s="133">
        <v>4</v>
      </c>
      <c r="B43" s="156" t="s">
        <v>82</v>
      </c>
      <c r="C43" s="221"/>
    </row>
    <row r="44" spans="1:3" ht="30" x14ac:dyDescent="0.2">
      <c r="A44" s="133">
        <v>5</v>
      </c>
      <c r="B44" s="156" t="s">
        <v>83</v>
      </c>
      <c r="C44" s="221"/>
    </row>
    <row r="45" spans="1:3" ht="45" x14ac:dyDescent="0.2">
      <c r="A45" s="133">
        <v>6</v>
      </c>
      <c r="B45" s="156" t="s">
        <v>84</v>
      </c>
      <c r="C45" s="221"/>
    </row>
    <row r="46" spans="1:3" x14ac:dyDescent="0.2">
      <c r="A46" s="115"/>
      <c r="B46" s="154"/>
    </row>
    <row r="47" spans="1:3" ht="15.75" x14ac:dyDescent="0.2">
      <c r="A47" s="219" t="s">
        <v>16</v>
      </c>
      <c r="B47" s="149" t="s">
        <v>85</v>
      </c>
      <c r="C47" s="221">
        <v>5</v>
      </c>
    </row>
    <row r="48" spans="1:3" ht="15" x14ac:dyDescent="0.2">
      <c r="A48" s="220"/>
      <c r="B48" s="138" t="s">
        <v>59</v>
      </c>
      <c r="C48" s="221"/>
    </row>
    <row r="49" spans="1:3" ht="30" x14ac:dyDescent="0.2">
      <c r="A49" s="133">
        <v>1</v>
      </c>
      <c r="B49" s="150" t="s">
        <v>122</v>
      </c>
      <c r="C49" s="221"/>
    </row>
    <row r="50" spans="1:3" ht="30" x14ac:dyDescent="0.2">
      <c r="A50" s="133">
        <v>2</v>
      </c>
      <c r="B50" s="150" t="s">
        <v>86</v>
      </c>
      <c r="C50" s="221"/>
    </row>
    <row r="51" spans="1:3" ht="30" x14ac:dyDescent="0.2">
      <c r="A51" s="133">
        <v>3</v>
      </c>
      <c r="B51" s="150" t="s">
        <v>87</v>
      </c>
      <c r="C51" s="221"/>
    </row>
    <row r="52" spans="1:3" ht="30" x14ac:dyDescent="0.2">
      <c r="A52" s="133">
        <v>4</v>
      </c>
      <c r="B52" s="150" t="s">
        <v>88</v>
      </c>
      <c r="C52" s="221"/>
    </row>
    <row r="53" spans="1:3" ht="30" x14ac:dyDescent="0.2">
      <c r="A53" s="133">
        <v>5</v>
      </c>
      <c r="B53" s="150" t="s">
        <v>89</v>
      </c>
      <c r="C53" s="221"/>
    </row>
    <row r="54" spans="1:3" ht="30" x14ac:dyDescent="0.2">
      <c r="A54" s="133">
        <v>6</v>
      </c>
      <c r="B54" s="150" t="s">
        <v>90</v>
      </c>
      <c r="C54" s="221"/>
    </row>
    <row r="55" spans="1:3" x14ac:dyDescent="0.2">
      <c r="A55" s="116"/>
      <c r="B55" s="155"/>
      <c r="C55" s="136"/>
    </row>
    <row r="56" spans="1:3" ht="15.75" x14ac:dyDescent="0.2">
      <c r="A56" s="219" t="s">
        <v>16</v>
      </c>
      <c r="B56" s="149" t="s">
        <v>91</v>
      </c>
      <c r="C56" s="221">
        <v>6</v>
      </c>
    </row>
    <row r="57" spans="1:3" ht="15" x14ac:dyDescent="0.2">
      <c r="A57" s="220"/>
      <c r="B57" s="138" t="s">
        <v>59</v>
      </c>
      <c r="C57" s="221"/>
    </row>
    <row r="58" spans="1:3" ht="30" x14ac:dyDescent="0.2">
      <c r="A58" s="133">
        <v>1</v>
      </c>
      <c r="B58" s="150" t="s">
        <v>92</v>
      </c>
      <c r="C58" s="221"/>
    </row>
    <row r="59" spans="1:3" ht="30" x14ac:dyDescent="0.2">
      <c r="A59" s="133">
        <v>2</v>
      </c>
      <c r="B59" s="150" t="s">
        <v>93</v>
      </c>
      <c r="C59" s="221"/>
    </row>
    <row r="60" spans="1:3" ht="30" x14ac:dyDescent="0.2">
      <c r="A60" s="133">
        <v>3</v>
      </c>
      <c r="B60" s="150" t="s">
        <v>94</v>
      </c>
      <c r="C60" s="221"/>
    </row>
    <row r="61" spans="1:3" ht="30" x14ac:dyDescent="0.2">
      <c r="A61" s="133">
        <v>4</v>
      </c>
      <c r="B61" s="150" t="s">
        <v>95</v>
      </c>
      <c r="C61" s="221"/>
    </row>
    <row r="62" spans="1:3" ht="30" x14ac:dyDescent="0.2">
      <c r="A62" s="133">
        <v>5</v>
      </c>
      <c r="B62" s="150" t="s">
        <v>96</v>
      </c>
      <c r="C62" s="221"/>
    </row>
    <row r="63" spans="1:3" ht="30" x14ac:dyDescent="0.2">
      <c r="A63" s="133">
        <v>6</v>
      </c>
      <c r="B63" s="150" t="s">
        <v>97</v>
      </c>
      <c r="C63" s="221"/>
    </row>
    <row r="64" spans="1:3" x14ac:dyDescent="0.2">
      <c r="A64" s="116"/>
      <c r="B64" s="155"/>
      <c r="C64" s="166"/>
    </row>
    <row r="65" spans="1:3" ht="15.75" x14ac:dyDescent="0.2">
      <c r="A65" s="219" t="s">
        <v>16</v>
      </c>
      <c r="B65" s="149" t="s">
        <v>126</v>
      </c>
      <c r="C65" s="221">
        <v>3</v>
      </c>
    </row>
    <row r="66" spans="1:3" ht="15" x14ac:dyDescent="0.2">
      <c r="A66" s="220"/>
      <c r="B66" s="138" t="s">
        <v>59</v>
      </c>
      <c r="C66" s="221"/>
    </row>
    <row r="67" spans="1:3" ht="30" x14ac:dyDescent="0.2">
      <c r="A67" s="133">
        <v>1</v>
      </c>
      <c r="B67" s="156" t="s">
        <v>134</v>
      </c>
      <c r="C67" s="221"/>
    </row>
    <row r="68" spans="1:3" ht="30" x14ac:dyDescent="0.2">
      <c r="A68" s="133">
        <v>2</v>
      </c>
      <c r="B68" s="156" t="s">
        <v>135</v>
      </c>
      <c r="C68" s="221"/>
    </row>
    <row r="69" spans="1:3" ht="30" x14ac:dyDescent="0.2">
      <c r="A69" s="133">
        <v>3</v>
      </c>
      <c r="B69" s="156" t="s">
        <v>136</v>
      </c>
      <c r="C69" s="221"/>
    </row>
    <row r="70" spans="1:3" ht="30" x14ac:dyDescent="0.2">
      <c r="A70" s="133">
        <v>4</v>
      </c>
      <c r="B70" s="156" t="s">
        <v>137</v>
      </c>
      <c r="C70" s="221"/>
    </row>
    <row r="71" spans="1:3" ht="45" x14ac:dyDescent="0.2">
      <c r="A71" s="133">
        <v>5</v>
      </c>
      <c r="B71" s="156" t="s">
        <v>138</v>
      </c>
      <c r="C71" s="221"/>
    </row>
    <row r="72" spans="1:3" ht="45" x14ac:dyDescent="0.2">
      <c r="A72" s="133">
        <v>6</v>
      </c>
      <c r="B72" s="156" t="s">
        <v>139</v>
      </c>
      <c r="C72" s="221"/>
    </row>
    <row r="73" spans="1:3" x14ac:dyDescent="0.2">
      <c r="A73" s="116"/>
      <c r="B73" s="155"/>
      <c r="C73" s="135"/>
    </row>
    <row r="74" spans="1:3" ht="15.75" x14ac:dyDescent="0.2">
      <c r="A74" s="219" t="s">
        <v>16</v>
      </c>
      <c r="B74" s="149" t="s">
        <v>98</v>
      </c>
      <c r="C74" s="221">
        <v>7</v>
      </c>
    </row>
    <row r="75" spans="1:3" ht="15" x14ac:dyDescent="0.2">
      <c r="A75" s="220"/>
      <c r="B75" s="138" t="s">
        <v>59</v>
      </c>
      <c r="C75" s="221"/>
    </row>
    <row r="76" spans="1:3" ht="30" x14ac:dyDescent="0.2">
      <c r="A76" s="133">
        <v>1</v>
      </c>
      <c r="B76" s="150" t="s">
        <v>99</v>
      </c>
      <c r="C76" s="221"/>
    </row>
    <row r="77" spans="1:3" ht="30" x14ac:dyDescent="0.2">
      <c r="A77" s="133">
        <v>2</v>
      </c>
      <c r="B77" s="150" t="s">
        <v>100</v>
      </c>
      <c r="C77" s="221"/>
    </row>
    <row r="78" spans="1:3" ht="30" x14ac:dyDescent="0.2">
      <c r="A78" s="133">
        <v>3</v>
      </c>
      <c r="B78" s="150" t="s">
        <v>101</v>
      </c>
      <c r="C78" s="221"/>
    </row>
    <row r="79" spans="1:3" ht="30" x14ac:dyDescent="0.2">
      <c r="A79" s="133">
        <v>4</v>
      </c>
      <c r="B79" s="150" t="s">
        <v>102</v>
      </c>
      <c r="C79" s="221"/>
    </row>
    <row r="80" spans="1:3" ht="30" x14ac:dyDescent="0.2">
      <c r="A80" s="133">
        <v>5</v>
      </c>
      <c r="B80" s="150" t="s">
        <v>103</v>
      </c>
      <c r="C80" s="221"/>
    </row>
    <row r="81" spans="1:3" ht="30" x14ac:dyDescent="0.2">
      <c r="A81" s="133">
        <v>6</v>
      </c>
      <c r="B81" s="150" t="s">
        <v>104</v>
      </c>
      <c r="C81" s="221"/>
    </row>
    <row r="82" spans="1:3" x14ac:dyDescent="0.2">
      <c r="A82" s="115"/>
      <c r="B82" s="154"/>
    </row>
    <row r="83" spans="1:3" ht="15.75" x14ac:dyDescent="0.2">
      <c r="A83" s="219" t="s">
        <v>16</v>
      </c>
      <c r="B83" s="149" t="s">
        <v>105</v>
      </c>
      <c r="C83" s="221">
        <v>8</v>
      </c>
    </row>
    <row r="84" spans="1:3" ht="15" x14ac:dyDescent="0.2">
      <c r="A84" s="220"/>
      <c r="B84" s="138" t="s">
        <v>59</v>
      </c>
      <c r="C84" s="221"/>
    </row>
    <row r="85" spans="1:3" ht="30" x14ac:dyDescent="0.2">
      <c r="A85" s="133">
        <v>1</v>
      </c>
      <c r="B85" s="150" t="s">
        <v>106</v>
      </c>
      <c r="C85" s="221"/>
    </row>
    <row r="86" spans="1:3" ht="30" x14ac:dyDescent="0.2">
      <c r="A86" s="133">
        <v>2</v>
      </c>
      <c r="B86" s="150" t="s">
        <v>107</v>
      </c>
      <c r="C86" s="221"/>
    </row>
    <row r="87" spans="1:3" ht="30" x14ac:dyDescent="0.2">
      <c r="A87" s="133">
        <v>3</v>
      </c>
      <c r="B87" s="150" t="s">
        <v>108</v>
      </c>
      <c r="C87" s="221"/>
    </row>
    <row r="88" spans="1:3" ht="30" x14ac:dyDescent="0.2">
      <c r="A88" s="133">
        <v>4</v>
      </c>
      <c r="B88" s="150" t="s">
        <v>109</v>
      </c>
      <c r="C88" s="221"/>
    </row>
    <row r="89" spans="1:3" ht="30" x14ac:dyDescent="0.2">
      <c r="A89" s="133">
        <v>5</v>
      </c>
      <c r="B89" s="150" t="s">
        <v>110</v>
      </c>
      <c r="C89" s="221"/>
    </row>
    <row r="90" spans="1:3" ht="30" x14ac:dyDescent="0.2">
      <c r="A90" s="133">
        <v>6</v>
      </c>
      <c r="B90" s="150" t="s">
        <v>111</v>
      </c>
      <c r="C90" s="221"/>
    </row>
    <row r="91" spans="1:3" x14ac:dyDescent="0.2">
      <c r="A91" s="116"/>
      <c r="B91" s="155"/>
    </row>
    <row r="92" spans="1:3" ht="15.75" x14ac:dyDescent="0.2">
      <c r="A92" s="219" t="s">
        <v>16</v>
      </c>
      <c r="B92" s="149" t="s">
        <v>112</v>
      </c>
      <c r="C92" s="221">
        <v>9</v>
      </c>
    </row>
    <row r="93" spans="1:3" ht="15" x14ac:dyDescent="0.2">
      <c r="A93" s="220"/>
      <c r="B93" s="138" t="s">
        <v>59</v>
      </c>
      <c r="C93" s="221"/>
    </row>
    <row r="94" spans="1:3" ht="30" x14ac:dyDescent="0.2">
      <c r="A94" s="133">
        <v>1</v>
      </c>
      <c r="B94" s="150" t="s">
        <v>113</v>
      </c>
      <c r="C94" s="221"/>
    </row>
    <row r="95" spans="1:3" ht="30" x14ac:dyDescent="0.2">
      <c r="A95" s="133">
        <v>2</v>
      </c>
      <c r="B95" s="150" t="s">
        <v>114</v>
      </c>
      <c r="C95" s="221"/>
    </row>
    <row r="96" spans="1:3" ht="30" x14ac:dyDescent="0.2">
      <c r="A96" s="133">
        <v>3</v>
      </c>
      <c r="B96" s="150" t="s">
        <v>115</v>
      </c>
      <c r="C96" s="221"/>
    </row>
    <row r="97" spans="1:3" ht="30" x14ac:dyDescent="0.2">
      <c r="A97" s="133">
        <v>4</v>
      </c>
      <c r="B97" s="150" t="s">
        <v>116</v>
      </c>
      <c r="C97" s="221"/>
    </row>
    <row r="98" spans="1:3" ht="30" x14ac:dyDescent="0.2">
      <c r="A98" s="133">
        <v>5</v>
      </c>
      <c r="B98" s="150" t="s">
        <v>117</v>
      </c>
      <c r="C98" s="221"/>
    </row>
    <row r="99" spans="1:3" ht="45" x14ac:dyDescent="0.2">
      <c r="A99" s="133">
        <v>6</v>
      </c>
      <c r="B99" s="150" t="s">
        <v>118</v>
      </c>
      <c r="C99" s="221"/>
    </row>
    <row r="100" spans="1:3" x14ac:dyDescent="0.2">
      <c r="A100" s="116"/>
      <c r="B100" s="155"/>
      <c r="C100" s="166"/>
    </row>
    <row r="101" spans="1:3" ht="15.75" x14ac:dyDescent="0.2">
      <c r="A101" s="219" t="s">
        <v>16</v>
      </c>
      <c r="B101" s="149" t="s">
        <v>127</v>
      </c>
      <c r="C101" s="221">
        <v>3</v>
      </c>
    </row>
    <row r="102" spans="1:3" ht="15" x14ac:dyDescent="0.2">
      <c r="A102" s="220"/>
      <c r="B102" s="138" t="s">
        <v>59</v>
      </c>
      <c r="C102" s="221"/>
    </row>
    <row r="103" spans="1:3" ht="45" x14ac:dyDescent="0.2">
      <c r="A103" s="133">
        <v>1</v>
      </c>
      <c r="B103" s="156" t="s">
        <v>140</v>
      </c>
      <c r="C103" s="221"/>
    </row>
    <row r="104" spans="1:3" ht="30" x14ac:dyDescent="0.2">
      <c r="A104" s="133">
        <v>2</v>
      </c>
      <c r="B104" s="156" t="s">
        <v>141</v>
      </c>
      <c r="C104" s="221"/>
    </row>
    <row r="105" spans="1:3" ht="45" x14ac:dyDescent="0.2">
      <c r="A105" s="133">
        <v>3</v>
      </c>
      <c r="B105" s="156" t="s">
        <v>142</v>
      </c>
      <c r="C105" s="221"/>
    </row>
    <row r="106" spans="1:3" ht="45" x14ac:dyDescent="0.2">
      <c r="A106" s="133">
        <v>4</v>
      </c>
      <c r="B106" s="156" t="s">
        <v>143</v>
      </c>
      <c r="C106" s="221"/>
    </row>
    <row r="107" spans="1:3" ht="45" x14ac:dyDescent="0.2">
      <c r="A107" s="133">
        <v>5</v>
      </c>
      <c r="B107" s="156" t="s">
        <v>144</v>
      </c>
      <c r="C107" s="221"/>
    </row>
    <row r="108" spans="1:3" ht="45" x14ac:dyDescent="0.2">
      <c r="A108" s="133">
        <v>6</v>
      </c>
      <c r="B108" s="156" t="s">
        <v>145</v>
      </c>
      <c r="C108" s="221"/>
    </row>
    <row r="109" spans="1:3" x14ac:dyDescent="0.2">
      <c r="A109" s="115"/>
      <c r="B109" s="155"/>
    </row>
    <row r="110" spans="1:3" ht="15.75" x14ac:dyDescent="0.2">
      <c r="A110" s="219" t="s">
        <v>16</v>
      </c>
      <c r="B110" s="149" t="s">
        <v>54</v>
      </c>
      <c r="C110" s="221">
        <v>10</v>
      </c>
    </row>
    <row r="111" spans="1:3" ht="15.75" x14ac:dyDescent="0.2">
      <c r="A111" s="220"/>
      <c r="B111" s="152"/>
      <c r="C111" s="221"/>
    </row>
    <row r="112" spans="1:3" ht="30" x14ac:dyDescent="0.2">
      <c r="A112" s="133">
        <v>1</v>
      </c>
      <c r="B112" s="150" t="s">
        <v>146</v>
      </c>
      <c r="C112" s="221"/>
    </row>
    <row r="113" spans="1:3" ht="30" x14ac:dyDescent="0.2">
      <c r="A113" s="133">
        <v>2</v>
      </c>
      <c r="B113" s="150" t="s">
        <v>147</v>
      </c>
      <c r="C113" s="221"/>
    </row>
    <row r="114" spans="1:3" ht="45" x14ac:dyDescent="0.2">
      <c r="A114" s="133">
        <v>3</v>
      </c>
      <c r="B114" s="150" t="s">
        <v>148</v>
      </c>
      <c r="C114" s="221"/>
    </row>
    <row r="115" spans="1:3" ht="60" x14ac:dyDescent="0.2">
      <c r="A115" s="133">
        <v>4</v>
      </c>
      <c r="B115" s="150" t="s">
        <v>149</v>
      </c>
      <c r="C115" s="221"/>
    </row>
    <row r="116" spans="1:3" ht="60" x14ac:dyDescent="0.2">
      <c r="A116" s="133">
        <v>5</v>
      </c>
      <c r="B116" s="150" t="s">
        <v>150</v>
      </c>
      <c r="C116" s="221"/>
    </row>
    <row r="117" spans="1:3" ht="60" x14ac:dyDescent="0.2">
      <c r="A117" s="133">
        <v>6</v>
      </c>
      <c r="B117" s="150" t="s">
        <v>151</v>
      </c>
      <c r="C117" s="221"/>
    </row>
    <row r="118" spans="1:3" ht="52.5" customHeight="1" x14ac:dyDescent="0.2">
      <c r="A118" s="116"/>
      <c r="B118" s="155"/>
      <c r="C118" s="136"/>
    </row>
    <row r="119" spans="1:3" ht="52.5" hidden="1" customHeight="1" x14ac:dyDescent="0.2">
      <c r="A119" s="219" t="s">
        <v>16</v>
      </c>
      <c r="B119" s="151"/>
      <c r="C119" s="221">
        <v>11</v>
      </c>
    </row>
    <row r="120" spans="1:3" ht="52.5" hidden="1" customHeight="1" x14ac:dyDescent="0.2">
      <c r="A120" s="220"/>
      <c r="B120" s="152"/>
      <c r="C120" s="221"/>
    </row>
    <row r="121" spans="1:3" ht="52.5" hidden="1" customHeight="1" x14ac:dyDescent="0.2">
      <c r="A121" s="133">
        <v>1</v>
      </c>
      <c r="B121" s="153"/>
      <c r="C121" s="221"/>
    </row>
    <row r="122" spans="1:3" ht="52.5" hidden="1" customHeight="1" x14ac:dyDescent="0.2">
      <c r="A122" s="133">
        <v>2</v>
      </c>
      <c r="B122" s="153"/>
      <c r="C122" s="221"/>
    </row>
    <row r="123" spans="1:3" ht="52.5" hidden="1" customHeight="1" x14ac:dyDescent="0.2">
      <c r="A123" s="133">
        <v>3</v>
      </c>
      <c r="B123" s="153"/>
      <c r="C123" s="221"/>
    </row>
    <row r="124" spans="1:3" ht="52.5" hidden="1" customHeight="1" x14ac:dyDescent="0.2">
      <c r="A124" s="133">
        <v>4</v>
      </c>
      <c r="B124" s="153"/>
      <c r="C124" s="221"/>
    </row>
    <row r="125" spans="1:3" ht="52.5" hidden="1" customHeight="1" x14ac:dyDescent="0.2">
      <c r="A125" s="133">
        <v>5</v>
      </c>
      <c r="B125" s="153"/>
      <c r="C125" s="221"/>
    </row>
    <row r="126" spans="1:3" ht="52.5" hidden="1" customHeight="1" x14ac:dyDescent="0.2">
      <c r="A126" s="133">
        <v>6</v>
      </c>
      <c r="B126" s="153"/>
      <c r="C126" s="221"/>
    </row>
    <row r="127" spans="1:3" x14ac:dyDescent="0.2">
      <c r="A127" s="115"/>
      <c r="B127" s="154"/>
    </row>
    <row r="128" spans="1:3" x14ac:dyDescent="0.2">
      <c r="A128" s="115"/>
      <c r="B128" s="154"/>
    </row>
    <row r="129" spans="1:2" x14ac:dyDescent="0.2">
      <c r="A129" s="115"/>
      <c r="B129" s="154"/>
    </row>
    <row r="130" spans="1:2" x14ac:dyDescent="0.2">
      <c r="A130" s="115"/>
      <c r="B130" s="154"/>
    </row>
    <row r="131" spans="1:2" x14ac:dyDescent="0.2">
      <c r="A131" s="115"/>
      <c r="B131" s="154"/>
    </row>
    <row r="132" spans="1:2" x14ac:dyDescent="0.2">
      <c r="A132" s="115"/>
      <c r="B132" s="154"/>
    </row>
    <row r="133" spans="1:2" x14ac:dyDescent="0.2">
      <c r="A133" s="115"/>
      <c r="B133" s="154"/>
    </row>
    <row r="134" spans="1:2" x14ac:dyDescent="0.2">
      <c r="A134" s="115"/>
      <c r="B134" s="154"/>
    </row>
    <row r="135" spans="1:2" x14ac:dyDescent="0.2">
      <c r="A135" s="115"/>
      <c r="B135" s="154"/>
    </row>
    <row r="136" spans="1:2" x14ac:dyDescent="0.2">
      <c r="A136" s="115"/>
      <c r="B136" s="154"/>
    </row>
    <row r="137" spans="1:2" x14ac:dyDescent="0.2">
      <c r="A137" s="115"/>
      <c r="B137" s="154"/>
    </row>
    <row r="138" spans="1:2" x14ac:dyDescent="0.2">
      <c r="A138" s="115"/>
      <c r="B138" s="154"/>
    </row>
    <row r="139" spans="1:2" x14ac:dyDescent="0.2">
      <c r="A139" s="115"/>
      <c r="B139" s="154"/>
    </row>
    <row r="140" spans="1:2" x14ac:dyDescent="0.2">
      <c r="A140" s="115"/>
      <c r="B140" s="154"/>
    </row>
    <row r="141" spans="1:2" x14ac:dyDescent="0.2">
      <c r="A141" s="115"/>
      <c r="B141" s="154"/>
    </row>
    <row r="142" spans="1:2" x14ac:dyDescent="0.2">
      <c r="A142" s="115"/>
      <c r="B142" s="154"/>
    </row>
    <row r="143" spans="1:2" x14ac:dyDescent="0.2">
      <c r="A143" s="115"/>
      <c r="B143" s="154"/>
    </row>
    <row r="144" spans="1:2" x14ac:dyDescent="0.2">
      <c r="A144" s="115"/>
      <c r="B144" s="154"/>
    </row>
    <row r="145" spans="1:2" x14ac:dyDescent="0.2">
      <c r="A145" s="115"/>
      <c r="B145" s="154"/>
    </row>
    <row r="146" spans="1:2" x14ac:dyDescent="0.2">
      <c r="A146" s="115"/>
      <c r="B146" s="154"/>
    </row>
    <row r="147" spans="1:2" x14ac:dyDescent="0.2">
      <c r="A147" s="115"/>
      <c r="B147" s="154"/>
    </row>
    <row r="148" spans="1:2" x14ac:dyDescent="0.2">
      <c r="A148" s="115"/>
      <c r="B148" s="154"/>
    </row>
    <row r="149" spans="1:2" x14ac:dyDescent="0.2">
      <c r="A149" s="115"/>
      <c r="B149" s="154"/>
    </row>
    <row r="150" spans="1:2" x14ac:dyDescent="0.2">
      <c r="A150" s="115"/>
      <c r="B150" s="154"/>
    </row>
    <row r="151" spans="1:2" x14ac:dyDescent="0.2">
      <c r="A151" s="115"/>
      <c r="B151" s="154"/>
    </row>
    <row r="152" spans="1:2" x14ac:dyDescent="0.2">
      <c r="A152" s="115"/>
      <c r="B152" s="154"/>
    </row>
    <row r="153" spans="1:2" x14ac:dyDescent="0.2">
      <c r="A153" s="115"/>
      <c r="B153" s="154"/>
    </row>
    <row r="154" spans="1:2" x14ac:dyDescent="0.2">
      <c r="A154" s="115"/>
      <c r="B154" s="154"/>
    </row>
    <row r="155" spans="1:2" x14ac:dyDescent="0.2">
      <c r="A155" s="115"/>
      <c r="B155" s="154"/>
    </row>
    <row r="156" spans="1:2" x14ac:dyDescent="0.2">
      <c r="A156" s="115"/>
      <c r="B156" s="154"/>
    </row>
    <row r="157" spans="1:2" x14ac:dyDescent="0.2">
      <c r="A157" s="115"/>
      <c r="B157" s="154"/>
    </row>
    <row r="158" spans="1:2" x14ac:dyDescent="0.2">
      <c r="A158" s="115"/>
      <c r="B158" s="154"/>
    </row>
    <row r="159" spans="1:2" x14ac:dyDescent="0.2">
      <c r="A159" s="115"/>
      <c r="B159" s="154"/>
    </row>
    <row r="160" spans="1:2" x14ac:dyDescent="0.2">
      <c r="A160" s="115"/>
      <c r="B160" s="154"/>
    </row>
    <row r="161" spans="1:2" x14ac:dyDescent="0.2">
      <c r="A161" s="115"/>
      <c r="B161" s="154"/>
    </row>
    <row r="162" spans="1:2" x14ac:dyDescent="0.2">
      <c r="A162" s="115"/>
      <c r="B162" s="154"/>
    </row>
    <row r="163" spans="1:2" x14ac:dyDescent="0.2">
      <c r="A163" s="115"/>
      <c r="B163" s="154"/>
    </row>
    <row r="164" spans="1:2" x14ac:dyDescent="0.2">
      <c r="A164" s="115"/>
      <c r="B164" s="154"/>
    </row>
    <row r="165" spans="1:2" x14ac:dyDescent="0.2">
      <c r="A165" s="115"/>
      <c r="B165" s="154"/>
    </row>
    <row r="166" spans="1:2" x14ac:dyDescent="0.2">
      <c r="A166" s="115"/>
      <c r="B166" s="154"/>
    </row>
    <row r="167" spans="1:2" x14ac:dyDescent="0.2">
      <c r="A167" s="115"/>
      <c r="B167" s="154"/>
    </row>
    <row r="168" spans="1:2" x14ac:dyDescent="0.2">
      <c r="A168" s="115"/>
      <c r="B168" s="154"/>
    </row>
    <row r="169" spans="1:2" x14ac:dyDescent="0.2">
      <c r="A169" s="115"/>
      <c r="B169" s="154"/>
    </row>
    <row r="170" spans="1:2" x14ac:dyDescent="0.2">
      <c r="A170" s="115"/>
      <c r="B170" s="154"/>
    </row>
    <row r="171" spans="1:2" x14ac:dyDescent="0.2">
      <c r="A171" s="115"/>
      <c r="B171" s="154"/>
    </row>
    <row r="172" spans="1:2" x14ac:dyDescent="0.2">
      <c r="A172" s="115"/>
      <c r="B172" s="154"/>
    </row>
    <row r="173" spans="1:2" x14ac:dyDescent="0.2">
      <c r="A173" s="115"/>
      <c r="B173" s="154"/>
    </row>
    <row r="174" spans="1:2" x14ac:dyDescent="0.2">
      <c r="A174" s="115"/>
      <c r="B174" s="154"/>
    </row>
    <row r="175" spans="1:2" x14ac:dyDescent="0.2">
      <c r="A175" s="115"/>
      <c r="B175" s="154"/>
    </row>
    <row r="176" spans="1:2" x14ac:dyDescent="0.2">
      <c r="A176" s="115"/>
      <c r="B176" s="154"/>
    </row>
    <row r="177" spans="1:2" x14ac:dyDescent="0.2">
      <c r="A177" s="115"/>
      <c r="B177" s="154"/>
    </row>
    <row r="178" spans="1:2" x14ac:dyDescent="0.2">
      <c r="A178" s="115"/>
      <c r="B178" s="154"/>
    </row>
    <row r="179" spans="1:2" x14ac:dyDescent="0.2">
      <c r="A179" s="115"/>
      <c r="B179" s="154"/>
    </row>
    <row r="180" spans="1:2" x14ac:dyDescent="0.2">
      <c r="A180" s="115"/>
      <c r="B180" s="154"/>
    </row>
    <row r="181" spans="1:2" x14ac:dyDescent="0.2">
      <c r="A181" s="115"/>
      <c r="B181" s="154"/>
    </row>
    <row r="182" spans="1:2" x14ac:dyDescent="0.2">
      <c r="A182" s="115"/>
      <c r="B182" s="154"/>
    </row>
    <row r="183" spans="1:2" x14ac:dyDescent="0.2">
      <c r="A183" s="115"/>
      <c r="B183" s="154"/>
    </row>
    <row r="184" spans="1:2" x14ac:dyDescent="0.2">
      <c r="A184" s="115"/>
      <c r="B184" s="154"/>
    </row>
    <row r="185" spans="1:2" x14ac:dyDescent="0.2">
      <c r="A185" s="115"/>
      <c r="B185" s="154"/>
    </row>
    <row r="186" spans="1:2" x14ac:dyDescent="0.2">
      <c r="A186" s="115"/>
      <c r="B186" s="154"/>
    </row>
    <row r="187" spans="1:2" x14ac:dyDescent="0.2">
      <c r="A187" s="115"/>
      <c r="B187" s="154"/>
    </row>
    <row r="188" spans="1:2" x14ac:dyDescent="0.2">
      <c r="A188" s="115"/>
      <c r="B188" s="154"/>
    </row>
    <row r="189" spans="1:2" x14ac:dyDescent="0.2">
      <c r="A189" s="115"/>
      <c r="B189" s="154"/>
    </row>
    <row r="190" spans="1:2" x14ac:dyDescent="0.2">
      <c r="A190" s="115"/>
      <c r="B190" s="154"/>
    </row>
    <row r="191" spans="1:2" x14ac:dyDescent="0.2">
      <c r="A191" s="115"/>
      <c r="B191" s="154"/>
    </row>
    <row r="192" spans="1:2" x14ac:dyDescent="0.2">
      <c r="A192" s="115"/>
      <c r="B192" s="154"/>
    </row>
    <row r="193" spans="1:2" x14ac:dyDescent="0.2">
      <c r="A193" s="115"/>
      <c r="B193" s="154"/>
    </row>
    <row r="194" spans="1:2" x14ac:dyDescent="0.2">
      <c r="A194" s="115"/>
      <c r="B194" s="154"/>
    </row>
    <row r="195" spans="1:2" x14ac:dyDescent="0.2">
      <c r="A195" s="115"/>
      <c r="B195" s="154"/>
    </row>
    <row r="196" spans="1:2" x14ac:dyDescent="0.2">
      <c r="A196" s="115"/>
      <c r="B196" s="154"/>
    </row>
    <row r="197" spans="1:2" x14ac:dyDescent="0.2">
      <c r="A197" s="115"/>
      <c r="B197" s="154"/>
    </row>
    <row r="198" spans="1:2" x14ac:dyDescent="0.2">
      <c r="A198" s="115"/>
      <c r="B198" s="154"/>
    </row>
    <row r="199" spans="1:2" x14ac:dyDescent="0.2">
      <c r="A199" s="115"/>
      <c r="B199" s="154"/>
    </row>
    <row r="200" spans="1:2" x14ac:dyDescent="0.2">
      <c r="A200" s="115"/>
      <c r="B200" s="154"/>
    </row>
    <row r="201" spans="1:2" x14ac:dyDescent="0.2">
      <c r="A201" s="115"/>
      <c r="B201" s="154"/>
    </row>
    <row r="202" spans="1:2" x14ac:dyDescent="0.2">
      <c r="A202" s="115"/>
      <c r="B202" s="154"/>
    </row>
    <row r="203" spans="1:2" x14ac:dyDescent="0.2">
      <c r="A203" s="115"/>
      <c r="B203" s="154"/>
    </row>
    <row r="204" spans="1:2" x14ac:dyDescent="0.2">
      <c r="A204" s="115"/>
      <c r="B204" s="154"/>
    </row>
    <row r="205" spans="1:2" x14ac:dyDescent="0.2">
      <c r="A205" s="115"/>
      <c r="B205" s="154"/>
    </row>
    <row r="206" spans="1:2" x14ac:dyDescent="0.2">
      <c r="A206" s="115"/>
      <c r="B206" s="154"/>
    </row>
    <row r="207" spans="1:2" x14ac:dyDescent="0.2">
      <c r="A207" s="115"/>
      <c r="B207" s="154"/>
    </row>
    <row r="208" spans="1:2" x14ac:dyDescent="0.2">
      <c r="A208" s="115"/>
      <c r="B208" s="154"/>
    </row>
    <row r="209" spans="1:2" x14ac:dyDescent="0.2">
      <c r="A209" s="115"/>
      <c r="B209" s="154"/>
    </row>
    <row r="210" spans="1:2" x14ac:dyDescent="0.2">
      <c r="A210" s="115"/>
      <c r="B210" s="154"/>
    </row>
    <row r="211" spans="1:2" x14ac:dyDescent="0.2">
      <c r="A211" s="115"/>
      <c r="B211" s="154"/>
    </row>
    <row r="212" spans="1:2" x14ac:dyDescent="0.2">
      <c r="A212" s="115"/>
      <c r="B212" s="154"/>
    </row>
    <row r="213" spans="1:2" x14ac:dyDescent="0.2">
      <c r="A213" s="115"/>
      <c r="B213" s="154"/>
    </row>
    <row r="214" spans="1:2" x14ac:dyDescent="0.2">
      <c r="A214" s="115"/>
      <c r="B214" s="154"/>
    </row>
    <row r="215" spans="1:2" x14ac:dyDescent="0.2">
      <c r="A215" s="115"/>
      <c r="B215" s="154"/>
    </row>
    <row r="216" spans="1:2" x14ac:dyDescent="0.2">
      <c r="A216" s="115"/>
      <c r="B216" s="154"/>
    </row>
    <row r="217" spans="1:2" x14ac:dyDescent="0.2">
      <c r="A217" s="115"/>
      <c r="B217" s="154"/>
    </row>
    <row r="218" spans="1:2" x14ac:dyDescent="0.2">
      <c r="A218" s="115"/>
      <c r="B218" s="154"/>
    </row>
    <row r="219" spans="1:2" x14ac:dyDescent="0.2">
      <c r="A219" s="115"/>
      <c r="B219" s="154"/>
    </row>
    <row r="220" spans="1:2" x14ac:dyDescent="0.2">
      <c r="A220" s="115"/>
      <c r="B220" s="154"/>
    </row>
    <row r="221" spans="1:2" x14ac:dyDescent="0.2">
      <c r="A221" s="115"/>
      <c r="B221" s="154"/>
    </row>
    <row r="222" spans="1:2" x14ac:dyDescent="0.2">
      <c r="A222" s="115"/>
      <c r="B222" s="154"/>
    </row>
    <row r="223" spans="1:2" x14ac:dyDescent="0.2">
      <c r="A223" s="115"/>
      <c r="B223" s="154"/>
    </row>
    <row r="224" spans="1:2" x14ac:dyDescent="0.2">
      <c r="A224" s="115"/>
      <c r="B224" s="154"/>
    </row>
    <row r="225" spans="1:2" x14ac:dyDescent="0.2">
      <c r="A225" s="115"/>
      <c r="B225" s="154"/>
    </row>
    <row r="226" spans="1:2" x14ac:dyDescent="0.2">
      <c r="A226" s="115"/>
      <c r="B226" s="154"/>
    </row>
    <row r="227" spans="1:2" x14ac:dyDescent="0.2">
      <c r="A227" s="115"/>
      <c r="B227" s="154"/>
    </row>
    <row r="228" spans="1:2" x14ac:dyDescent="0.2">
      <c r="A228" s="115"/>
      <c r="B228" s="154"/>
    </row>
    <row r="229" spans="1:2" x14ac:dyDescent="0.2">
      <c r="A229" s="115"/>
      <c r="B229" s="154"/>
    </row>
    <row r="230" spans="1:2" x14ac:dyDescent="0.2">
      <c r="A230" s="115"/>
      <c r="B230" s="154"/>
    </row>
    <row r="231" spans="1:2" x14ac:dyDescent="0.2">
      <c r="A231" s="115"/>
      <c r="B231" s="154"/>
    </row>
    <row r="232" spans="1:2" x14ac:dyDescent="0.2">
      <c r="A232" s="115"/>
      <c r="B232" s="154"/>
    </row>
    <row r="233" spans="1:2" x14ac:dyDescent="0.2">
      <c r="A233" s="115"/>
      <c r="B233" s="154"/>
    </row>
    <row r="234" spans="1:2" x14ac:dyDescent="0.2">
      <c r="A234" s="115"/>
      <c r="B234" s="154"/>
    </row>
    <row r="235" spans="1:2" x14ac:dyDescent="0.2">
      <c r="A235" s="115"/>
      <c r="B235" s="154"/>
    </row>
    <row r="236" spans="1:2" x14ac:dyDescent="0.2">
      <c r="A236" s="115"/>
      <c r="B236" s="154"/>
    </row>
    <row r="237" spans="1:2" x14ac:dyDescent="0.2">
      <c r="A237" s="115"/>
      <c r="B237" s="154"/>
    </row>
    <row r="238" spans="1:2" x14ac:dyDescent="0.2">
      <c r="A238" s="115"/>
      <c r="B238" s="154"/>
    </row>
    <row r="239" spans="1:2" x14ac:dyDescent="0.2">
      <c r="A239" s="115"/>
      <c r="B239" s="154"/>
    </row>
    <row r="240" spans="1:2" x14ac:dyDescent="0.2">
      <c r="A240" s="115"/>
      <c r="B240" s="154"/>
    </row>
    <row r="241" spans="1:2" x14ac:dyDescent="0.2">
      <c r="A241" s="115"/>
      <c r="B241" s="154"/>
    </row>
    <row r="242" spans="1:2" x14ac:dyDescent="0.2">
      <c r="A242" s="115"/>
      <c r="B242" s="154"/>
    </row>
    <row r="243" spans="1:2" x14ac:dyDescent="0.2">
      <c r="A243" s="115"/>
      <c r="B243" s="154"/>
    </row>
    <row r="244" spans="1:2" x14ac:dyDescent="0.2">
      <c r="A244" s="115"/>
      <c r="B244" s="154"/>
    </row>
    <row r="245" spans="1:2" x14ac:dyDescent="0.2">
      <c r="A245" s="115"/>
      <c r="B245" s="154"/>
    </row>
    <row r="246" spans="1:2" x14ac:dyDescent="0.2">
      <c r="A246" s="115"/>
      <c r="B246" s="154"/>
    </row>
    <row r="247" spans="1:2" x14ac:dyDescent="0.2">
      <c r="A247" s="115"/>
      <c r="B247" s="154"/>
    </row>
    <row r="248" spans="1:2" x14ac:dyDescent="0.2">
      <c r="A248" s="115"/>
      <c r="B248" s="154"/>
    </row>
    <row r="249" spans="1:2" x14ac:dyDescent="0.2">
      <c r="A249" s="115"/>
      <c r="B249" s="154"/>
    </row>
    <row r="250" spans="1:2" x14ac:dyDescent="0.2">
      <c r="A250" s="115"/>
      <c r="B250" s="154"/>
    </row>
    <row r="251" spans="1:2" x14ac:dyDescent="0.2">
      <c r="A251" s="115"/>
      <c r="B251" s="154"/>
    </row>
    <row r="252" spans="1:2" x14ac:dyDescent="0.2">
      <c r="A252" s="115"/>
      <c r="B252" s="154"/>
    </row>
    <row r="253" spans="1:2" x14ac:dyDescent="0.2">
      <c r="A253" s="115"/>
      <c r="B253" s="154"/>
    </row>
    <row r="254" spans="1:2" x14ac:dyDescent="0.2">
      <c r="A254" s="115"/>
      <c r="B254" s="154"/>
    </row>
    <row r="255" spans="1:2" x14ac:dyDescent="0.2">
      <c r="A255" s="115"/>
      <c r="B255" s="154"/>
    </row>
    <row r="256" spans="1:2" x14ac:dyDescent="0.2">
      <c r="A256" s="115"/>
      <c r="B256" s="154"/>
    </row>
    <row r="257" spans="1:2" x14ac:dyDescent="0.2">
      <c r="A257" s="115"/>
      <c r="B257" s="154"/>
    </row>
    <row r="258" spans="1:2" x14ac:dyDescent="0.2">
      <c r="A258" s="115"/>
      <c r="B258" s="154"/>
    </row>
    <row r="259" spans="1:2" x14ac:dyDescent="0.2">
      <c r="A259" s="115"/>
      <c r="B259" s="154"/>
    </row>
    <row r="260" spans="1:2" x14ac:dyDescent="0.2">
      <c r="A260" s="115"/>
      <c r="B260" s="154"/>
    </row>
    <row r="261" spans="1:2" x14ac:dyDescent="0.2">
      <c r="A261" s="115"/>
      <c r="B261" s="154"/>
    </row>
    <row r="262" spans="1:2" x14ac:dyDescent="0.2">
      <c r="A262" s="115"/>
      <c r="B262" s="154"/>
    </row>
    <row r="263" spans="1:2" x14ac:dyDescent="0.2">
      <c r="A263" s="115"/>
      <c r="B263" s="154"/>
    </row>
    <row r="264" spans="1:2" x14ac:dyDescent="0.2">
      <c r="A264" s="115"/>
      <c r="B264" s="154"/>
    </row>
    <row r="265" spans="1:2" x14ac:dyDescent="0.2">
      <c r="A265" s="115"/>
      <c r="B265" s="154"/>
    </row>
    <row r="266" spans="1:2" x14ac:dyDescent="0.2">
      <c r="A266" s="117"/>
      <c r="B266" s="158"/>
    </row>
    <row r="267" spans="1:2" x14ac:dyDescent="0.2">
      <c r="A267" s="118"/>
      <c r="B267" s="159"/>
    </row>
    <row r="268" spans="1:2" x14ac:dyDescent="0.2">
      <c r="A268" s="118"/>
      <c r="B268" s="159"/>
    </row>
    <row r="269" spans="1:2" x14ac:dyDescent="0.2">
      <c r="A269" s="118"/>
      <c r="B269" s="159"/>
    </row>
    <row r="270" spans="1:2" x14ac:dyDescent="0.2">
      <c r="A270" s="118"/>
      <c r="B270" s="159"/>
    </row>
    <row r="271" spans="1:2" x14ac:dyDescent="0.2">
      <c r="A271" s="118"/>
      <c r="B271" s="159"/>
    </row>
    <row r="272" spans="1:2" x14ac:dyDescent="0.2">
      <c r="A272" s="118"/>
      <c r="B272" s="159"/>
    </row>
    <row r="273" spans="1:2" x14ac:dyDescent="0.2">
      <c r="A273" s="118"/>
      <c r="B273" s="159"/>
    </row>
    <row r="274" spans="1:2" x14ac:dyDescent="0.2">
      <c r="A274" s="118"/>
      <c r="B274" s="159"/>
    </row>
    <row r="275" spans="1:2" x14ac:dyDescent="0.2">
      <c r="A275" s="118"/>
      <c r="B275" s="159"/>
    </row>
    <row r="276" spans="1:2" x14ac:dyDescent="0.2">
      <c r="A276" s="118"/>
      <c r="B276" s="159"/>
    </row>
    <row r="277" spans="1:2" x14ac:dyDescent="0.2">
      <c r="A277" s="118"/>
      <c r="B277" s="159"/>
    </row>
    <row r="278" spans="1:2" x14ac:dyDescent="0.2">
      <c r="A278" s="118"/>
      <c r="B278" s="159"/>
    </row>
    <row r="279" spans="1:2" x14ac:dyDescent="0.2">
      <c r="A279" s="118"/>
      <c r="B279" s="159"/>
    </row>
    <row r="280" spans="1:2" x14ac:dyDescent="0.2">
      <c r="A280" s="118"/>
      <c r="B280" s="159"/>
    </row>
    <row r="281" spans="1:2" x14ac:dyDescent="0.2">
      <c r="A281" s="118"/>
      <c r="B281" s="159"/>
    </row>
    <row r="282" spans="1:2" x14ac:dyDescent="0.2">
      <c r="A282" s="118"/>
      <c r="B282" s="159"/>
    </row>
    <row r="283" spans="1:2" x14ac:dyDescent="0.2">
      <c r="A283" s="118"/>
      <c r="B283" s="159"/>
    </row>
    <row r="284" spans="1:2" x14ac:dyDescent="0.2">
      <c r="A284" s="118"/>
      <c r="B284" s="159"/>
    </row>
    <row r="285" spans="1:2" x14ac:dyDescent="0.2">
      <c r="A285" s="118"/>
      <c r="B285" s="159"/>
    </row>
    <row r="286" spans="1:2" x14ac:dyDescent="0.2">
      <c r="A286" s="118"/>
      <c r="B286" s="159"/>
    </row>
    <row r="287" spans="1:2" x14ac:dyDescent="0.2">
      <c r="A287" s="118"/>
      <c r="B287" s="159"/>
    </row>
    <row r="288" spans="1:2" x14ac:dyDescent="0.2">
      <c r="A288" s="118"/>
      <c r="B288" s="159"/>
    </row>
    <row r="289" spans="1:2" x14ac:dyDescent="0.2">
      <c r="A289" s="118"/>
      <c r="B289" s="159"/>
    </row>
    <row r="290" spans="1:2" x14ac:dyDescent="0.2">
      <c r="A290" s="118"/>
      <c r="B290" s="159"/>
    </row>
    <row r="291" spans="1:2" x14ac:dyDescent="0.2">
      <c r="A291" s="118"/>
      <c r="B291" s="159"/>
    </row>
    <row r="292" spans="1:2" x14ac:dyDescent="0.2">
      <c r="A292" s="118"/>
      <c r="B292" s="159"/>
    </row>
    <row r="293" spans="1:2" x14ac:dyDescent="0.2">
      <c r="A293" s="118"/>
      <c r="B293" s="159"/>
    </row>
    <row r="294" spans="1:2" x14ac:dyDescent="0.2">
      <c r="A294" s="118"/>
      <c r="B294" s="159"/>
    </row>
    <row r="295" spans="1:2" x14ac:dyDescent="0.2">
      <c r="A295" s="118"/>
      <c r="B295" s="159"/>
    </row>
    <row r="296" spans="1:2" x14ac:dyDescent="0.2">
      <c r="A296" s="118"/>
      <c r="B296" s="159"/>
    </row>
    <row r="297" spans="1:2" x14ac:dyDescent="0.2">
      <c r="A297" s="118"/>
      <c r="B297" s="159"/>
    </row>
    <row r="298" spans="1:2" x14ac:dyDescent="0.2">
      <c r="A298" s="118"/>
      <c r="B298" s="159"/>
    </row>
    <row r="299" spans="1:2" x14ac:dyDescent="0.2">
      <c r="A299" s="118"/>
      <c r="B299" s="159"/>
    </row>
    <row r="300" spans="1:2" x14ac:dyDescent="0.2">
      <c r="A300" s="118"/>
      <c r="B300" s="159"/>
    </row>
    <row r="301" spans="1:2" x14ac:dyDescent="0.2">
      <c r="A301" s="118"/>
      <c r="B301" s="159"/>
    </row>
    <row r="302" spans="1:2" x14ac:dyDescent="0.2">
      <c r="A302" s="118"/>
      <c r="B302" s="159"/>
    </row>
    <row r="303" spans="1:2" x14ac:dyDescent="0.2">
      <c r="A303" s="118"/>
      <c r="B303" s="159"/>
    </row>
    <row r="304" spans="1:2" x14ac:dyDescent="0.2">
      <c r="A304" s="118"/>
      <c r="B304" s="159"/>
    </row>
    <row r="305" spans="1:2" x14ac:dyDescent="0.2">
      <c r="A305" s="118"/>
      <c r="B305" s="159"/>
    </row>
    <row r="306" spans="1:2" x14ac:dyDescent="0.2">
      <c r="A306" s="118"/>
      <c r="B306" s="159"/>
    </row>
    <row r="307" spans="1:2" x14ac:dyDescent="0.2">
      <c r="A307" s="118"/>
      <c r="B307" s="159"/>
    </row>
    <row r="308" spans="1:2" x14ac:dyDescent="0.2">
      <c r="A308" s="118"/>
      <c r="B308" s="159"/>
    </row>
    <row r="309" spans="1:2" x14ac:dyDescent="0.2">
      <c r="A309" s="118"/>
      <c r="B309" s="159"/>
    </row>
    <row r="310" spans="1:2" x14ac:dyDescent="0.2">
      <c r="A310" s="118"/>
      <c r="B310" s="159"/>
    </row>
    <row r="311" spans="1:2" x14ac:dyDescent="0.2">
      <c r="A311" s="118"/>
      <c r="B311" s="159"/>
    </row>
    <row r="312" spans="1:2" x14ac:dyDescent="0.2">
      <c r="A312" s="118"/>
      <c r="B312" s="159"/>
    </row>
    <row r="313" spans="1:2" x14ac:dyDescent="0.2">
      <c r="A313" s="118"/>
      <c r="B313" s="159"/>
    </row>
    <row r="314" spans="1:2" x14ac:dyDescent="0.2">
      <c r="A314" s="118"/>
      <c r="B314" s="159"/>
    </row>
    <row r="315" spans="1:2" x14ac:dyDescent="0.2">
      <c r="A315" s="118"/>
      <c r="B315" s="159"/>
    </row>
    <row r="316" spans="1:2" x14ac:dyDescent="0.2">
      <c r="A316" s="118"/>
      <c r="B316" s="159"/>
    </row>
    <row r="317" spans="1:2" x14ac:dyDescent="0.2">
      <c r="A317" s="118"/>
      <c r="B317" s="159"/>
    </row>
    <row r="318" spans="1:2" x14ac:dyDescent="0.2">
      <c r="A318" s="118"/>
      <c r="B318" s="159"/>
    </row>
    <row r="319" spans="1:2" x14ac:dyDescent="0.2">
      <c r="A319" s="118"/>
      <c r="B319" s="159"/>
    </row>
    <row r="320" spans="1:2" x14ac:dyDescent="0.2">
      <c r="A320" s="118"/>
      <c r="B320" s="159"/>
    </row>
    <row r="321" spans="1:2" x14ac:dyDescent="0.2">
      <c r="A321" s="118"/>
      <c r="B321" s="159"/>
    </row>
    <row r="322" spans="1:2" x14ac:dyDescent="0.2">
      <c r="A322" s="118"/>
      <c r="B322" s="159"/>
    </row>
    <row r="323" spans="1:2" x14ac:dyDescent="0.2">
      <c r="A323" s="118"/>
      <c r="B323" s="159"/>
    </row>
    <row r="324" spans="1:2" x14ac:dyDescent="0.2">
      <c r="A324" s="118"/>
      <c r="B324" s="159"/>
    </row>
    <row r="325" spans="1:2" x14ac:dyDescent="0.2">
      <c r="A325" s="118"/>
      <c r="B325" s="159"/>
    </row>
    <row r="326" spans="1:2" x14ac:dyDescent="0.2">
      <c r="A326" s="118"/>
      <c r="B326" s="159"/>
    </row>
    <row r="327" spans="1:2" x14ac:dyDescent="0.2">
      <c r="A327" s="118"/>
      <c r="B327" s="159"/>
    </row>
    <row r="328" spans="1:2" x14ac:dyDescent="0.2">
      <c r="A328" s="118"/>
      <c r="B328" s="159"/>
    </row>
    <row r="329" spans="1:2" x14ac:dyDescent="0.2">
      <c r="A329" s="118"/>
      <c r="B329" s="159"/>
    </row>
  </sheetData>
  <mergeCells count="28">
    <mergeCell ref="C110:C117"/>
    <mergeCell ref="C2:C9"/>
    <mergeCell ref="C11:C18"/>
    <mergeCell ref="C20:C27"/>
    <mergeCell ref="C38:C45"/>
    <mergeCell ref="C47:C54"/>
    <mergeCell ref="C119:C126"/>
    <mergeCell ref="A2:A3"/>
    <mergeCell ref="A11:A12"/>
    <mergeCell ref="A20:A21"/>
    <mergeCell ref="A38:A39"/>
    <mergeCell ref="A47:A48"/>
    <mergeCell ref="A56:A57"/>
    <mergeCell ref="A74:A75"/>
    <mergeCell ref="A83:A84"/>
    <mergeCell ref="A92:A93"/>
    <mergeCell ref="A110:A111"/>
    <mergeCell ref="A119:A120"/>
    <mergeCell ref="C56:C63"/>
    <mergeCell ref="C74:C81"/>
    <mergeCell ref="C83:C90"/>
    <mergeCell ref="C92:C99"/>
    <mergeCell ref="A29:A30"/>
    <mergeCell ref="C29:C36"/>
    <mergeCell ref="A65:A66"/>
    <mergeCell ref="C65:C72"/>
    <mergeCell ref="A101:A102"/>
    <mergeCell ref="C101:C108"/>
  </mergeCells>
  <printOptions horizontalCentered="1"/>
  <pageMargins left="1" right="1" top="0" bottom="0" header="0.5" footer="0.5"/>
  <pageSetup paperSize="9" scale="79"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W171"/>
  <sheetViews>
    <sheetView topLeftCell="A4" zoomScale="70" zoomScaleNormal="70" workbookViewId="0">
      <selection activeCell="O23" sqref="O23"/>
    </sheetView>
  </sheetViews>
  <sheetFormatPr defaultColWidth="0" defaultRowHeight="16.5" x14ac:dyDescent="0.3"/>
  <cols>
    <col min="1" max="1" width="9.140625" style="1" customWidth="1"/>
    <col min="2" max="2" width="22.7109375" style="1" customWidth="1"/>
    <col min="3" max="8" width="9.7109375" style="1" customWidth="1"/>
    <col min="9" max="9" width="9.140625" style="1" customWidth="1"/>
    <col min="10" max="10" width="22.7109375" style="1" customWidth="1"/>
    <col min="11" max="16" width="9.7109375" style="1" customWidth="1"/>
    <col min="17" max="17" width="9.140625" style="1" customWidth="1"/>
    <col min="18" max="23" width="0" style="1" hidden="1" customWidth="1"/>
    <col min="24" max="16384" width="9.140625" style="1" hidden="1"/>
  </cols>
  <sheetData>
    <row r="1" spans="1:17" ht="15.95" customHeight="1" x14ac:dyDescent="0.3">
      <c r="A1" s="225" t="str">
        <f>'REKOD PRESTASI MURID'!$A$7</f>
        <v>BAHASA MALAYSIA</v>
      </c>
      <c r="B1" s="225"/>
      <c r="C1" s="225"/>
      <c r="D1" s="225"/>
      <c r="E1" s="225"/>
      <c r="F1" s="225"/>
      <c r="G1" s="225"/>
      <c r="H1" s="225"/>
      <c r="I1" s="225"/>
      <c r="J1" s="225"/>
      <c r="K1" s="225"/>
      <c r="L1" s="225"/>
      <c r="M1" s="225"/>
      <c r="N1" s="225"/>
      <c r="O1" s="225"/>
      <c r="P1" s="225"/>
      <c r="Q1" s="225"/>
    </row>
    <row r="2" spans="1:17" ht="15.95" customHeight="1" x14ac:dyDescent="0.3">
      <c r="A2" s="225"/>
      <c r="B2" s="225"/>
      <c r="C2" s="225"/>
      <c r="D2" s="225"/>
      <c r="E2" s="225"/>
      <c r="F2" s="225"/>
      <c r="G2" s="225"/>
      <c r="H2" s="225"/>
      <c r="I2" s="225"/>
      <c r="J2" s="225"/>
      <c r="K2" s="225"/>
      <c r="L2" s="225"/>
      <c r="M2" s="225"/>
      <c r="N2" s="225"/>
      <c r="O2" s="225"/>
      <c r="P2" s="225"/>
      <c r="Q2" s="225"/>
    </row>
    <row r="3" spans="1:17" ht="15.95" customHeight="1" x14ac:dyDescent="0.3">
      <c r="A3" s="225"/>
      <c r="B3" s="225"/>
      <c r="C3" s="225"/>
      <c r="D3" s="225"/>
      <c r="E3" s="225"/>
      <c r="F3" s="225"/>
      <c r="G3" s="225"/>
      <c r="H3" s="225"/>
      <c r="I3" s="225"/>
      <c r="J3" s="225"/>
      <c r="K3" s="225"/>
      <c r="L3" s="225"/>
      <c r="M3" s="225"/>
      <c r="N3" s="225"/>
      <c r="O3" s="225"/>
      <c r="P3" s="225"/>
      <c r="Q3" s="225"/>
    </row>
    <row r="4" spans="1:17" ht="15.95" customHeight="1" x14ac:dyDescent="0.3">
      <c r="A4" s="225"/>
      <c r="B4" s="225"/>
      <c r="C4" s="225"/>
      <c r="D4" s="225"/>
      <c r="E4" s="225"/>
      <c r="F4" s="225"/>
      <c r="G4" s="225"/>
      <c r="H4" s="225"/>
      <c r="I4" s="225"/>
      <c r="J4" s="225"/>
      <c r="K4" s="225"/>
      <c r="L4" s="225"/>
      <c r="M4" s="225"/>
      <c r="N4" s="225"/>
      <c r="O4" s="225"/>
      <c r="P4" s="225"/>
      <c r="Q4" s="225"/>
    </row>
    <row r="5" spans="1:17" ht="15.95" customHeight="1" x14ac:dyDescent="0.3">
      <c r="A5" s="47"/>
      <c r="B5" s="47"/>
      <c r="C5" s="47"/>
      <c r="D5" s="47"/>
      <c r="E5" s="47"/>
      <c r="F5" s="47"/>
      <c r="G5" s="47"/>
      <c r="H5" s="48"/>
      <c r="I5" s="48"/>
      <c r="J5" s="47"/>
      <c r="K5" s="47"/>
      <c r="L5" s="47"/>
      <c r="M5" s="47"/>
      <c r="N5" s="47"/>
      <c r="O5" s="49"/>
      <c r="P5" s="49"/>
      <c r="Q5" s="49"/>
    </row>
    <row r="6" spans="1:17" ht="15.95" customHeight="1" x14ac:dyDescent="0.3">
      <c r="A6" s="54"/>
      <c r="B6" s="54"/>
      <c r="C6" s="54"/>
      <c r="D6" s="54"/>
      <c r="E6" s="54"/>
      <c r="F6" s="54"/>
      <c r="G6" s="54"/>
      <c r="H6" s="222"/>
      <c r="I6" s="54"/>
      <c r="J6" s="54"/>
      <c r="K6" s="54"/>
      <c r="L6" s="54"/>
      <c r="M6" s="54"/>
      <c r="N6" s="54"/>
      <c r="O6" s="55"/>
      <c r="P6" s="222"/>
      <c r="Q6" s="55"/>
    </row>
    <row r="7" spans="1:17" ht="15.95" customHeight="1" x14ac:dyDescent="0.3">
      <c r="A7" s="56"/>
      <c r="B7" s="56"/>
      <c r="C7" s="56"/>
      <c r="D7" s="56"/>
      <c r="E7" s="56"/>
      <c r="F7" s="56"/>
      <c r="G7" s="56"/>
      <c r="H7" s="222"/>
      <c r="I7" s="56"/>
      <c r="J7" s="56"/>
      <c r="K7" s="56"/>
      <c r="L7" s="56"/>
      <c r="M7" s="56"/>
      <c r="N7" s="56"/>
      <c r="O7" s="16"/>
      <c r="P7" s="222"/>
      <c r="Q7" s="16"/>
    </row>
    <row r="8" spans="1:17" ht="18.75" x14ac:dyDescent="0.3">
      <c r="A8" s="56"/>
      <c r="B8" s="57" t="str">
        <f>'LAPORAN MURID (INDIVIDU)'!D23</f>
        <v>1.2.6 1.3.1 1.3.2 1.3.3</v>
      </c>
      <c r="C8" s="16"/>
      <c r="D8" s="16"/>
      <c r="E8" s="16"/>
      <c r="F8" s="16"/>
      <c r="G8" s="16"/>
      <c r="H8" s="14" t="str">
        <f>'LAPORAN MURID (INDIVIDU)'!C23</f>
        <v>MENDENGAR DAN BERTUTUR</v>
      </c>
      <c r="I8" s="56"/>
      <c r="J8" s="57" t="str">
        <f>'LAPORAN MURID (INDIVIDU)'!D24</f>
        <v>1.4.1 1.4.2 1.4.3 1.4.4 1.6.1 1.6.2 1.7.2</v>
      </c>
      <c r="K8" s="16"/>
      <c r="L8" s="16"/>
      <c r="M8" s="16"/>
      <c r="N8" s="16"/>
      <c r="O8" s="16"/>
      <c r="P8" s="14" t="str">
        <f>'LAPORAN MURID (INDIVIDU)'!C23</f>
        <v>MENDENGAR DAN BERTUTUR</v>
      </c>
      <c r="Q8" s="16"/>
    </row>
    <row r="9" spans="1:17" x14ac:dyDescent="0.3">
      <c r="A9" s="50"/>
      <c r="B9" s="40" t="s">
        <v>16</v>
      </c>
      <c r="C9" s="39" t="s">
        <v>22</v>
      </c>
      <c r="D9" s="39" t="s">
        <v>23</v>
      </c>
      <c r="E9" s="39" t="s">
        <v>24</v>
      </c>
      <c r="F9" s="39" t="s">
        <v>25</v>
      </c>
      <c r="G9" s="39" t="s">
        <v>26</v>
      </c>
      <c r="H9" s="39" t="s">
        <v>27</v>
      </c>
      <c r="I9" s="50"/>
      <c r="J9" s="40" t="s">
        <v>16</v>
      </c>
      <c r="K9" s="39" t="s">
        <v>22</v>
      </c>
      <c r="L9" s="39" t="s">
        <v>23</v>
      </c>
      <c r="M9" s="39" t="s">
        <v>24</v>
      </c>
      <c r="N9" s="39" t="s">
        <v>25</v>
      </c>
      <c r="O9" s="39" t="s">
        <v>26</v>
      </c>
      <c r="P9" s="39" t="s">
        <v>27</v>
      </c>
      <c r="Q9" s="50"/>
    </row>
    <row r="10" spans="1:17" x14ac:dyDescent="0.3">
      <c r="A10" s="50"/>
      <c r="B10" s="36" t="s">
        <v>21</v>
      </c>
      <c r="C10" s="36">
        <f>COUNTIF('REKOD PRESTASI MURID'!$E$11:$E$70,1)</f>
        <v>0</v>
      </c>
      <c r="D10" s="36">
        <f>COUNTIF('REKOD PRESTASI MURID'!$E$11:$E$70,2)</f>
        <v>0</v>
      </c>
      <c r="E10" s="36">
        <f>COUNTIF('REKOD PRESTASI MURID'!$E$11:$E$70,3)</f>
        <v>0</v>
      </c>
      <c r="F10" s="36">
        <f>COUNTIF('REKOD PRESTASI MURID'!$E$11:$E$70,4)</f>
        <v>0</v>
      </c>
      <c r="G10" s="36">
        <f>COUNTIF('REKOD PRESTASI MURID'!$E$11:$E$70,5)</f>
        <v>3</v>
      </c>
      <c r="H10" s="36">
        <f>COUNTIF('REKOD PRESTASI MURID'!$E$11:$E$70,6)</f>
        <v>15</v>
      </c>
      <c r="I10" s="50"/>
      <c r="J10" s="36" t="s">
        <v>21</v>
      </c>
      <c r="K10" s="36">
        <f>COUNTIF('REKOD PRESTASI MURID'!$F$11:$F$70,1)</f>
        <v>0</v>
      </c>
      <c r="L10" s="36">
        <f>COUNTIF('REKOD PRESTASI MURID'!$F$11:$F$70,2)</f>
        <v>0</v>
      </c>
      <c r="M10" s="36">
        <f>COUNTIF('REKOD PRESTASI MURID'!$F$11:$F$70,3)</f>
        <v>3</v>
      </c>
      <c r="N10" s="36">
        <f>COUNTIF('REKOD PRESTASI MURID'!$F$11:$F$70,4)</f>
        <v>9</v>
      </c>
      <c r="O10" s="36">
        <f>COUNTIF('REKOD PRESTASI MURID'!$F$11:$F$70,5)</f>
        <v>3</v>
      </c>
      <c r="P10" s="36">
        <f>COUNTIF('REKOD PRESTASI MURID'!$F$11:$F$70,6)</f>
        <v>3</v>
      </c>
      <c r="Q10" s="50"/>
    </row>
    <row r="11" spans="1:17" x14ac:dyDescent="0.3">
      <c r="A11" s="50"/>
      <c r="B11" s="50"/>
      <c r="C11" s="50"/>
      <c r="D11" s="50"/>
      <c r="E11" s="50"/>
      <c r="F11" s="50"/>
      <c r="G11" s="50"/>
      <c r="H11" s="50"/>
      <c r="I11" s="50"/>
      <c r="J11" s="50"/>
      <c r="K11" s="50"/>
      <c r="L11" s="50"/>
      <c r="M11" s="50"/>
      <c r="N11" s="50"/>
      <c r="O11" s="50"/>
      <c r="P11" s="50"/>
      <c r="Q11" s="50"/>
    </row>
    <row r="12" spans="1:17" x14ac:dyDescent="0.3">
      <c r="A12" s="50"/>
      <c r="B12" s="50"/>
      <c r="C12" s="50"/>
      <c r="D12" s="50"/>
      <c r="E12" s="50"/>
      <c r="F12" s="35"/>
      <c r="G12" s="35"/>
      <c r="H12" s="35"/>
      <c r="I12" s="50"/>
      <c r="J12" s="35"/>
      <c r="K12" s="35"/>
      <c r="L12" s="35"/>
      <c r="M12" s="35"/>
      <c r="N12" s="35"/>
      <c r="O12" s="35"/>
      <c r="P12" s="35"/>
      <c r="Q12" s="50"/>
    </row>
    <row r="13" spans="1:17" x14ac:dyDescent="0.3">
      <c r="A13" s="50"/>
      <c r="B13" s="50"/>
      <c r="C13" s="50"/>
      <c r="D13" s="50"/>
      <c r="E13" s="50"/>
      <c r="F13" s="35"/>
      <c r="G13" s="35"/>
      <c r="H13" s="35"/>
      <c r="I13" s="50"/>
      <c r="J13" s="35"/>
      <c r="K13" s="35"/>
      <c r="L13" s="35"/>
      <c r="M13" s="35"/>
      <c r="N13" s="35"/>
      <c r="O13" s="35"/>
      <c r="P13" s="35"/>
      <c r="Q13" s="50"/>
    </row>
    <row r="14" spans="1:17" x14ac:dyDescent="0.3">
      <c r="A14" s="50"/>
      <c r="B14" s="50"/>
      <c r="C14" s="50"/>
      <c r="D14" s="50"/>
      <c r="E14" s="50"/>
      <c r="F14" s="35"/>
      <c r="G14" s="35"/>
      <c r="H14" s="35"/>
      <c r="I14" s="50"/>
      <c r="J14" s="35"/>
      <c r="K14" s="35"/>
      <c r="L14" s="35"/>
      <c r="M14" s="35"/>
      <c r="N14" s="35"/>
      <c r="O14" s="35"/>
      <c r="P14" s="35"/>
      <c r="Q14" s="50"/>
    </row>
    <row r="15" spans="1:17" x14ac:dyDescent="0.3">
      <c r="A15" s="50"/>
      <c r="B15" s="50"/>
      <c r="C15" s="50"/>
      <c r="D15" s="50"/>
      <c r="E15" s="50"/>
      <c r="F15" s="35"/>
      <c r="G15" s="35"/>
      <c r="H15" s="35"/>
      <c r="I15" s="50"/>
      <c r="J15" s="35"/>
      <c r="K15" s="35"/>
      <c r="L15" s="35"/>
      <c r="M15" s="35"/>
      <c r="N15" s="35"/>
      <c r="O15" s="35"/>
      <c r="P15" s="35"/>
      <c r="Q15" s="50"/>
    </row>
    <row r="16" spans="1:17" x14ac:dyDescent="0.3">
      <c r="A16" s="50"/>
      <c r="B16" s="50"/>
      <c r="C16" s="50"/>
      <c r="D16" s="50"/>
      <c r="E16" s="50"/>
      <c r="F16" s="35"/>
      <c r="G16" s="35"/>
      <c r="H16" s="35"/>
      <c r="I16" s="50"/>
      <c r="J16" s="50"/>
      <c r="K16" s="50"/>
      <c r="L16" s="50"/>
      <c r="M16" s="50"/>
      <c r="N16" s="35"/>
      <c r="O16" s="35"/>
      <c r="P16" s="35"/>
      <c r="Q16" s="50"/>
    </row>
    <row r="17" spans="1:23" x14ac:dyDescent="0.3">
      <c r="A17" s="50"/>
      <c r="B17" s="50"/>
      <c r="C17" s="50"/>
      <c r="D17" s="50"/>
      <c r="E17" s="50"/>
      <c r="F17" s="35"/>
      <c r="G17" s="35"/>
      <c r="H17" s="35"/>
      <c r="I17" s="50"/>
      <c r="J17" s="50"/>
      <c r="K17" s="50"/>
      <c r="L17" s="50"/>
      <c r="M17" s="50"/>
      <c r="N17" s="35"/>
      <c r="O17" s="35"/>
      <c r="P17" s="35"/>
      <c r="Q17" s="50"/>
    </row>
    <row r="18" spans="1:23" x14ac:dyDescent="0.3">
      <c r="A18" s="50"/>
      <c r="B18" s="50"/>
      <c r="C18" s="50"/>
      <c r="D18" s="50"/>
      <c r="E18" s="50"/>
      <c r="F18" s="35"/>
      <c r="G18" s="35"/>
      <c r="H18" s="35"/>
      <c r="I18" s="50"/>
      <c r="J18" s="50"/>
      <c r="K18" s="50"/>
      <c r="L18" s="50"/>
      <c r="M18" s="50"/>
      <c r="N18" s="35"/>
      <c r="O18" s="35"/>
      <c r="P18" s="35"/>
      <c r="Q18" s="50"/>
      <c r="W18" s="53"/>
    </row>
    <row r="19" spans="1:23" x14ac:dyDescent="0.3">
      <c r="A19" s="50"/>
      <c r="B19" s="50"/>
      <c r="C19" s="50"/>
      <c r="D19" s="50"/>
      <c r="E19" s="50"/>
      <c r="F19" s="50"/>
      <c r="G19" s="50"/>
      <c r="H19" s="50"/>
      <c r="I19" s="50"/>
      <c r="J19" s="50"/>
      <c r="K19" s="50"/>
      <c r="L19" s="50"/>
      <c r="M19" s="50"/>
      <c r="N19" s="35"/>
      <c r="O19" s="35"/>
      <c r="P19" s="35"/>
      <c r="Q19" s="50"/>
    </row>
    <row r="20" spans="1:23" x14ac:dyDescent="0.3">
      <c r="A20" s="50"/>
      <c r="B20" s="50"/>
      <c r="C20" s="50"/>
      <c r="D20" s="50"/>
      <c r="E20" s="50"/>
      <c r="F20" s="50"/>
      <c r="G20" s="50"/>
      <c r="H20" s="50"/>
      <c r="I20" s="50"/>
      <c r="J20" s="50"/>
      <c r="K20" s="50"/>
      <c r="L20" s="50"/>
      <c r="M20" s="50"/>
      <c r="N20" s="50"/>
      <c r="O20" s="50"/>
      <c r="P20" s="50"/>
      <c r="Q20" s="50"/>
    </row>
    <row r="21" spans="1:23" x14ac:dyDescent="0.3">
      <c r="A21" s="50"/>
      <c r="B21" s="50"/>
      <c r="C21" s="50"/>
      <c r="D21" s="50"/>
      <c r="E21" s="50"/>
      <c r="F21" s="50"/>
      <c r="G21" s="50"/>
      <c r="H21" s="50"/>
      <c r="I21" s="50"/>
      <c r="J21" s="50"/>
      <c r="K21" s="50"/>
      <c r="L21" s="50"/>
      <c r="M21" s="50"/>
      <c r="N21" s="50"/>
      <c r="O21" s="50"/>
      <c r="P21" s="50"/>
      <c r="Q21" s="50"/>
    </row>
    <row r="22" spans="1:23" x14ac:dyDescent="0.3">
      <c r="A22" s="50"/>
      <c r="B22" s="50"/>
      <c r="C22" s="50"/>
      <c r="D22" s="50"/>
      <c r="E22" s="50"/>
      <c r="F22" s="50"/>
      <c r="G22" s="50"/>
      <c r="H22" s="50"/>
      <c r="I22" s="50"/>
      <c r="J22" s="50"/>
      <c r="K22" s="50"/>
      <c r="L22" s="50"/>
      <c r="M22" s="50"/>
      <c r="N22" s="50"/>
      <c r="O22" s="50"/>
      <c r="P22" s="50"/>
      <c r="Q22" s="50"/>
    </row>
    <row r="23" spans="1:23" x14ac:dyDescent="0.3">
      <c r="A23" s="50"/>
      <c r="B23" s="52"/>
      <c r="C23" s="58"/>
      <c r="D23" s="51"/>
      <c r="E23" s="51"/>
      <c r="F23" s="41" t="s">
        <v>28</v>
      </c>
      <c r="G23" s="42">
        <f>SUM(C10:H10)</f>
        <v>18</v>
      </c>
      <c r="H23" s="41" t="s">
        <v>29</v>
      </c>
      <c r="I23" s="50"/>
      <c r="J23" s="50"/>
      <c r="K23" s="50"/>
      <c r="L23" s="50"/>
      <c r="M23" s="50"/>
      <c r="N23" s="41" t="s">
        <v>28</v>
      </c>
      <c r="O23" s="42">
        <f>SUM(K10:P10)</f>
        <v>18</v>
      </c>
      <c r="P23" s="41" t="s">
        <v>29</v>
      </c>
      <c r="Q23" s="50"/>
    </row>
    <row r="24" spans="1:23" ht="15.95" customHeight="1" x14ac:dyDescent="0.3">
      <c r="A24" s="56"/>
      <c r="B24" s="16"/>
      <c r="C24" s="16"/>
      <c r="D24" s="16"/>
      <c r="E24" s="16"/>
      <c r="F24" s="56"/>
      <c r="G24" s="16"/>
      <c r="H24" s="16"/>
      <c r="I24" s="56"/>
      <c r="J24" s="56"/>
      <c r="K24" s="56"/>
      <c r="L24" s="56"/>
      <c r="M24" s="56"/>
      <c r="N24" s="56"/>
      <c r="O24" s="11"/>
      <c r="P24" s="16"/>
      <c r="Q24" s="16"/>
    </row>
    <row r="25" spans="1:23" ht="33.75" customHeight="1" x14ac:dyDescent="0.3">
      <c r="A25" s="56"/>
      <c r="B25" s="16"/>
      <c r="C25" s="16"/>
      <c r="D25" s="16"/>
      <c r="E25" s="16"/>
      <c r="F25" s="56"/>
      <c r="G25" s="16"/>
      <c r="H25" s="222"/>
      <c r="I25" s="56"/>
      <c r="J25" s="56"/>
      <c r="K25" s="56"/>
      <c r="L25" s="56"/>
      <c r="M25" s="56"/>
      <c r="N25" s="56"/>
      <c r="O25" s="16"/>
      <c r="P25" s="222"/>
      <c r="Q25" s="16"/>
    </row>
    <row r="26" spans="1:23" ht="15.95" customHeight="1" x14ac:dyDescent="0.3">
      <c r="A26" s="56"/>
      <c r="B26" s="56"/>
      <c r="C26" s="56"/>
      <c r="D26" s="56"/>
      <c r="E26" s="56"/>
      <c r="F26" s="56"/>
      <c r="G26" s="16"/>
      <c r="H26" s="222"/>
      <c r="I26" s="56"/>
      <c r="J26" s="56"/>
      <c r="K26" s="56"/>
      <c r="L26" s="56"/>
      <c r="M26" s="56"/>
      <c r="N26" s="56"/>
      <c r="O26" s="16"/>
      <c r="P26" s="222"/>
      <c r="Q26" s="16"/>
    </row>
    <row r="27" spans="1:23" ht="18.75" x14ac:dyDescent="0.3">
      <c r="A27" s="56"/>
      <c r="B27" s="57" t="str">
        <f>'LAPORAN MURID (INDIVIDU)'!D25</f>
        <v>1.5.1 1.5.2</v>
      </c>
      <c r="C27" s="11"/>
      <c r="D27" s="11"/>
      <c r="E27" s="11"/>
      <c r="F27" s="11"/>
      <c r="G27" s="11"/>
      <c r="H27" s="14" t="str">
        <f>'LAPORAN MURID (INDIVIDU)'!C23</f>
        <v>MENDENGAR DAN BERTUTUR</v>
      </c>
      <c r="I27" s="56"/>
      <c r="J27" s="168" t="str">
        <f>'REKOD PRESTASI MURID'!H10</f>
        <v>DT</v>
      </c>
      <c r="K27" s="169"/>
      <c r="L27" s="169"/>
      <c r="M27" s="169"/>
      <c r="N27" s="169"/>
      <c r="O27" s="169"/>
      <c r="P27" s="170" t="s">
        <v>54</v>
      </c>
      <c r="Q27" s="16"/>
    </row>
    <row r="28" spans="1:23" x14ac:dyDescent="0.3">
      <c r="A28" s="50"/>
      <c r="B28" s="40" t="s">
        <v>16</v>
      </c>
      <c r="C28" s="39" t="s">
        <v>22</v>
      </c>
      <c r="D28" s="39" t="s">
        <v>23</v>
      </c>
      <c r="E28" s="39" t="s">
        <v>24</v>
      </c>
      <c r="F28" s="39" t="s">
        <v>25</v>
      </c>
      <c r="G28" s="39" t="s">
        <v>26</v>
      </c>
      <c r="H28" s="39" t="s">
        <v>27</v>
      </c>
      <c r="I28" s="50"/>
      <c r="J28" s="40" t="s">
        <v>16</v>
      </c>
      <c r="K28" s="39" t="s">
        <v>22</v>
      </c>
      <c r="L28" s="39" t="s">
        <v>23</v>
      </c>
      <c r="M28" s="39" t="s">
        <v>24</v>
      </c>
      <c r="N28" s="39" t="s">
        <v>25</v>
      </c>
      <c r="O28" s="39" t="s">
        <v>26</v>
      </c>
      <c r="P28" s="39" t="s">
        <v>27</v>
      </c>
      <c r="Q28" s="50"/>
    </row>
    <row r="29" spans="1:23" x14ac:dyDescent="0.3">
      <c r="A29" s="50"/>
      <c r="B29" s="36" t="s">
        <v>21</v>
      </c>
      <c r="C29" s="36">
        <f>COUNTIF('REKOD PRESTASI MURID'!$G$11:$G$70,1)</f>
        <v>0</v>
      </c>
      <c r="D29" s="36">
        <f>COUNTIF('REKOD PRESTASI MURID'!$G$11:$G$70,2)</f>
        <v>0</v>
      </c>
      <c r="E29" s="36">
        <f>COUNTIF('REKOD PRESTASI MURID'!$G$11:$G$70,3)</f>
        <v>4</v>
      </c>
      <c r="F29" s="36">
        <f>COUNTIF('REKOD PRESTASI MURID'!$G$11:$G$70,4)</f>
        <v>2</v>
      </c>
      <c r="G29" s="36">
        <f>COUNTIF('REKOD PRESTASI MURID'!$G$11:$G$70,5)</f>
        <v>9</v>
      </c>
      <c r="H29" s="36">
        <f>COUNTIF('REKOD PRESTASI MURID'!$G$11:$G$70,6)</f>
        <v>3</v>
      </c>
      <c r="I29" s="50"/>
      <c r="J29" s="36" t="s">
        <v>21</v>
      </c>
      <c r="K29" s="36">
        <f>COUNTIF('REKOD PRESTASI MURID'!$H$11:$H$70,1)</f>
        <v>0</v>
      </c>
      <c r="L29" s="36">
        <f>COUNTIF('REKOD PRESTASI MURID'!$H$11:$H$70,2)</f>
        <v>0</v>
      </c>
      <c r="M29" s="36">
        <f>COUNTIF('REKOD PRESTASI MURID'!$H$11:$H$70,3)</f>
        <v>0</v>
      </c>
      <c r="N29" s="36">
        <f>COUNTIF('REKOD PRESTASI MURID'!$H$11:$H$70,4)</f>
        <v>9</v>
      </c>
      <c r="O29" s="36">
        <f>COUNTIF('REKOD PRESTASI MURID'!$H$11:$H$70,5)</f>
        <v>6</v>
      </c>
      <c r="P29" s="36">
        <f>COUNTIF('REKOD PRESTASI MURID'!$H$11:$H$70,6)</f>
        <v>3</v>
      </c>
      <c r="Q29" s="50"/>
    </row>
    <row r="30" spans="1:23" x14ac:dyDescent="0.3">
      <c r="A30" s="50"/>
      <c r="B30" s="61"/>
      <c r="C30" s="61"/>
      <c r="D30" s="61"/>
      <c r="E30" s="61"/>
      <c r="F30" s="61"/>
      <c r="G30" s="61"/>
      <c r="H30" s="61"/>
      <c r="I30" s="50"/>
      <c r="J30" s="61"/>
      <c r="K30" s="61"/>
      <c r="L30" s="61"/>
      <c r="M30" s="61"/>
      <c r="N30" s="61"/>
      <c r="O30" s="61"/>
      <c r="P30" s="61"/>
      <c r="Q30" s="50"/>
    </row>
    <row r="31" spans="1:23" x14ac:dyDescent="0.3">
      <c r="A31" s="50"/>
      <c r="B31" s="61"/>
      <c r="C31" s="61"/>
      <c r="D31" s="61"/>
      <c r="E31" s="61"/>
      <c r="F31" s="61"/>
      <c r="G31" s="61"/>
      <c r="H31" s="61"/>
      <c r="I31" s="50"/>
      <c r="J31" s="61"/>
      <c r="K31" s="61"/>
      <c r="L31" s="61"/>
      <c r="M31" s="61"/>
      <c r="N31" s="61"/>
      <c r="O31" s="61"/>
      <c r="P31" s="61"/>
      <c r="Q31" s="50"/>
    </row>
    <row r="32" spans="1:23" x14ac:dyDescent="0.3">
      <c r="A32" s="50"/>
      <c r="B32" s="61"/>
      <c r="C32" s="61"/>
      <c r="D32" s="61"/>
      <c r="E32" s="61"/>
      <c r="F32" s="61"/>
      <c r="G32" s="61"/>
      <c r="H32" s="61"/>
      <c r="I32" s="50"/>
      <c r="J32" s="61"/>
      <c r="K32" s="61"/>
      <c r="L32" s="61"/>
      <c r="M32" s="61"/>
      <c r="N32" s="61"/>
      <c r="O32" s="61"/>
      <c r="P32" s="61"/>
      <c r="Q32" s="50"/>
    </row>
    <row r="33" spans="1:17" x14ac:dyDescent="0.3">
      <c r="A33" s="50"/>
      <c r="B33" s="61"/>
      <c r="C33" s="61"/>
      <c r="D33" s="61"/>
      <c r="E33" s="61"/>
      <c r="F33" s="61"/>
      <c r="G33" s="61"/>
      <c r="H33" s="61"/>
      <c r="I33" s="50"/>
      <c r="J33" s="61"/>
      <c r="K33" s="61"/>
      <c r="L33" s="61"/>
      <c r="M33" s="61"/>
      <c r="N33" s="61"/>
      <c r="O33" s="61"/>
      <c r="P33" s="61"/>
      <c r="Q33" s="50"/>
    </row>
    <row r="34" spans="1:17" x14ac:dyDescent="0.3">
      <c r="A34" s="50"/>
      <c r="B34" s="61"/>
      <c r="C34" s="61"/>
      <c r="D34" s="61"/>
      <c r="E34" s="61"/>
      <c r="F34" s="61"/>
      <c r="G34" s="61"/>
      <c r="H34" s="61"/>
      <c r="I34" s="50"/>
      <c r="J34" s="61"/>
      <c r="K34" s="61"/>
      <c r="L34" s="61"/>
      <c r="M34" s="61"/>
      <c r="N34" s="61"/>
      <c r="O34" s="61"/>
      <c r="P34" s="61"/>
      <c r="Q34" s="50"/>
    </row>
    <row r="35" spans="1:17" x14ac:dyDescent="0.3">
      <c r="A35" s="50"/>
      <c r="B35" s="61"/>
      <c r="C35" s="61"/>
      <c r="D35" s="61"/>
      <c r="E35" s="61"/>
      <c r="F35" s="61"/>
      <c r="G35" s="61"/>
      <c r="H35" s="61"/>
      <c r="I35" s="50"/>
      <c r="J35" s="61"/>
      <c r="K35" s="61"/>
      <c r="L35" s="61"/>
      <c r="M35" s="61"/>
      <c r="N35" s="61"/>
      <c r="O35" s="61"/>
      <c r="P35" s="61"/>
      <c r="Q35" s="50"/>
    </row>
    <row r="36" spans="1:17" x14ac:dyDescent="0.3">
      <c r="A36" s="50"/>
      <c r="B36" s="61"/>
      <c r="C36" s="61"/>
      <c r="D36" s="61"/>
      <c r="E36" s="61"/>
      <c r="F36" s="61"/>
      <c r="G36" s="61"/>
      <c r="H36" s="61"/>
      <c r="I36" s="50"/>
      <c r="J36" s="61"/>
      <c r="K36" s="61"/>
      <c r="L36" s="61"/>
      <c r="M36" s="61"/>
      <c r="N36" s="61"/>
      <c r="O36" s="61"/>
      <c r="P36" s="61"/>
      <c r="Q36" s="50"/>
    </row>
    <row r="37" spans="1:17" x14ac:dyDescent="0.3">
      <c r="A37" s="50"/>
      <c r="B37" s="61"/>
      <c r="C37" s="61"/>
      <c r="D37" s="61"/>
      <c r="E37" s="61"/>
      <c r="F37" s="61"/>
      <c r="G37" s="61"/>
      <c r="H37" s="61"/>
      <c r="I37" s="50"/>
      <c r="J37" s="61"/>
      <c r="K37" s="61"/>
      <c r="L37" s="61"/>
      <c r="M37" s="61"/>
      <c r="N37" s="61"/>
      <c r="O37" s="61"/>
      <c r="P37" s="61"/>
      <c r="Q37" s="50"/>
    </row>
    <row r="38" spans="1:17" x14ac:dyDescent="0.3">
      <c r="A38" s="50"/>
      <c r="B38" s="61"/>
      <c r="C38" s="61"/>
      <c r="D38" s="61"/>
      <c r="E38" s="61"/>
      <c r="F38" s="61"/>
      <c r="G38" s="61"/>
      <c r="H38" s="61"/>
      <c r="I38" s="50"/>
      <c r="J38" s="61"/>
      <c r="K38" s="61"/>
      <c r="L38" s="61"/>
      <c r="M38" s="61"/>
      <c r="N38" s="61"/>
      <c r="O38" s="61"/>
      <c r="P38" s="61"/>
      <c r="Q38" s="50"/>
    </row>
    <row r="39" spans="1:17" x14ac:dyDescent="0.3">
      <c r="A39" s="50"/>
      <c r="B39" s="61"/>
      <c r="C39" s="61"/>
      <c r="D39" s="61"/>
      <c r="E39" s="61"/>
      <c r="F39" s="61"/>
      <c r="G39" s="61"/>
      <c r="H39" s="61"/>
      <c r="I39" s="50"/>
      <c r="J39" s="61"/>
      <c r="K39" s="61"/>
      <c r="L39" s="61"/>
      <c r="M39" s="61"/>
      <c r="N39" s="61"/>
      <c r="O39" s="61"/>
      <c r="P39" s="61"/>
      <c r="Q39" s="50"/>
    </row>
    <row r="40" spans="1:17" x14ac:dyDescent="0.3">
      <c r="A40" s="50"/>
      <c r="B40" s="61"/>
      <c r="C40" s="61"/>
      <c r="D40" s="61"/>
      <c r="E40" s="61"/>
      <c r="F40" s="61"/>
      <c r="G40" s="61"/>
      <c r="H40" s="61"/>
      <c r="I40" s="50"/>
      <c r="J40" s="61"/>
      <c r="K40" s="61"/>
      <c r="L40" s="61"/>
      <c r="M40" s="61"/>
      <c r="N40" s="61"/>
      <c r="O40" s="61"/>
      <c r="P40" s="61"/>
      <c r="Q40" s="50"/>
    </row>
    <row r="41" spans="1:17" x14ac:dyDescent="0.3">
      <c r="A41" s="50"/>
      <c r="B41" s="61"/>
      <c r="C41" s="61"/>
      <c r="D41" s="61"/>
      <c r="E41" s="61"/>
      <c r="F41" s="61"/>
      <c r="G41" s="61"/>
      <c r="H41" s="61"/>
      <c r="I41" s="50"/>
      <c r="J41" s="61"/>
      <c r="K41" s="61"/>
      <c r="L41" s="61"/>
      <c r="M41" s="61"/>
      <c r="N41" s="61"/>
      <c r="O41" s="61"/>
      <c r="P41" s="61"/>
      <c r="Q41" s="50"/>
    </row>
    <row r="42" spans="1:17" x14ac:dyDescent="0.3">
      <c r="A42" s="50"/>
      <c r="B42" s="61"/>
      <c r="C42" s="61"/>
      <c r="D42" s="61"/>
      <c r="E42" s="61"/>
      <c r="F42" s="41" t="s">
        <v>28</v>
      </c>
      <c r="G42" s="42">
        <f>SUM(C29:H29)</f>
        <v>18</v>
      </c>
      <c r="H42" s="41" t="s">
        <v>29</v>
      </c>
      <c r="I42" s="62"/>
      <c r="J42" s="61"/>
      <c r="K42" s="61"/>
      <c r="L42" s="61"/>
      <c r="M42" s="61"/>
      <c r="N42" s="41" t="s">
        <v>28</v>
      </c>
      <c r="O42" s="42">
        <f>SUM(K29:P29)</f>
        <v>18</v>
      </c>
      <c r="P42" s="41" t="s">
        <v>29</v>
      </c>
      <c r="Q42" s="50"/>
    </row>
    <row r="43" spans="1:17" ht="16.5" customHeight="1" x14ac:dyDescent="0.3">
      <c r="A43" s="50"/>
      <c r="B43" s="50"/>
      <c r="C43" s="50"/>
      <c r="D43" s="50"/>
      <c r="E43" s="50"/>
      <c r="F43" s="50"/>
      <c r="G43" s="62"/>
      <c r="H43" s="224"/>
      <c r="I43" s="62"/>
      <c r="J43" s="50"/>
      <c r="K43" s="50"/>
      <c r="L43" s="50"/>
      <c r="M43" s="50"/>
      <c r="N43" s="50"/>
      <c r="O43" s="51"/>
      <c r="P43" s="223"/>
      <c r="Q43" s="50"/>
    </row>
    <row r="44" spans="1:17" ht="33.75" customHeight="1" x14ac:dyDescent="0.3">
      <c r="A44" s="50"/>
      <c r="B44" s="50"/>
      <c r="C44" s="50"/>
      <c r="D44" s="50"/>
      <c r="E44" s="50"/>
      <c r="F44" s="50"/>
      <c r="G44" s="62"/>
      <c r="H44" s="224"/>
      <c r="I44" s="62"/>
      <c r="J44" s="50"/>
      <c r="K44" s="50"/>
      <c r="L44" s="50"/>
      <c r="M44" s="50"/>
      <c r="N44" s="50"/>
      <c r="O44" s="51"/>
      <c r="P44" s="223"/>
      <c r="Q44" s="50"/>
    </row>
    <row r="45" spans="1:17" ht="18.75" x14ac:dyDescent="0.3">
      <c r="A45" s="50"/>
      <c r="B45" s="121" t="str">
        <f>'REKOD PRESTASI MURID'!I10</f>
        <v>2.2.3 2.3.1 2.3.2</v>
      </c>
      <c r="C45" s="11"/>
      <c r="D45" s="11"/>
      <c r="E45" s="11"/>
      <c r="F45" s="60"/>
      <c r="G45" s="63"/>
      <c r="H45" s="14" t="str">
        <f>'LAPORAN MURID (INDIVIDU)'!C27</f>
        <v>MEMBACA</v>
      </c>
      <c r="I45" s="62"/>
      <c r="J45" s="64" t="str">
        <f>'REKOD PRESTASI MURID'!J10</f>
        <v>2.4.1 2.4.2 2.4.3</v>
      </c>
      <c r="K45" s="11"/>
      <c r="L45" s="11"/>
      <c r="M45" s="11"/>
      <c r="N45" s="60"/>
      <c r="O45" s="59"/>
      <c r="P45" s="14" t="str">
        <f>'LAPORAN MURID (INDIVIDU)'!C27</f>
        <v>MEMBACA</v>
      </c>
      <c r="Q45" s="50"/>
    </row>
    <row r="46" spans="1:17" x14ac:dyDescent="0.3">
      <c r="A46" s="50"/>
      <c r="B46" s="40" t="s">
        <v>16</v>
      </c>
      <c r="C46" s="39" t="s">
        <v>22</v>
      </c>
      <c r="D46" s="39" t="s">
        <v>23</v>
      </c>
      <c r="E46" s="39" t="s">
        <v>24</v>
      </c>
      <c r="F46" s="39" t="s">
        <v>25</v>
      </c>
      <c r="G46" s="39" t="s">
        <v>26</v>
      </c>
      <c r="H46" s="39" t="s">
        <v>27</v>
      </c>
      <c r="I46" s="50"/>
      <c r="J46" s="40" t="s">
        <v>16</v>
      </c>
      <c r="K46" s="39" t="s">
        <v>22</v>
      </c>
      <c r="L46" s="39" t="s">
        <v>23</v>
      </c>
      <c r="M46" s="39" t="s">
        <v>24</v>
      </c>
      <c r="N46" s="39" t="s">
        <v>25</v>
      </c>
      <c r="O46" s="39" t="s">
        <v>26</v>
      </c>
      <c r="P46" s="39" t="s">
        <v>27</v>
      </c>
      <c r="Q46" s="50"/>
    </row>
    <row r="47" spans="1:17" x14ac:dyDescent="0.3">
      <c r="A47" s="50"/>
      <c r="B47" s="36" t="s">
        <v>21</v>
      </c>
      <c r="C47" s="36">
        <f>COUNTIF('REKOD PRESTASI MURID'!$I$11:$I$70,1)</f>
        <v>0</v>
      </c>
      <c r="D47" s="36">
        <f>COUNTIF('REKOD PRESTASI MURID'!$I$11:$I$70,2)</f>
        <v>0</v>
      </c>
      <c r="E47" s="36">
        <f>COUNTIF('REKOD PRESTASI MURID'!$I$11:$I$70,3)</f>
        <v>3</v>
      </c>
      <c r="F47" s="36">
        <f>COUNTIF('REKOD PRESTASI MURID'!$I$11:$I$70,4)</f>
        <v>9</v>
      </c>
      <c r="G47" s="36">
        <f>COUNTIF('REKOD PRESTASI MURID'!$I$11:$I$70,5)</f>
        <v>3</v>
      </c>
      <c r="H47" s="36">
        <f>COUNTIF('REKOD PRESTASI MURID'!$I$11:$I$70,6)</f>
        <v>3</v>
      </c>
      <c r="I47" s="50"/>
      <c r="J47" s="36" t="s">
        <v>21</v>
      </c>
      <c r="K47" s="36">
        <f>COUNTIF('REKOD PRESTASI MURID'!$J$11:$J$70,1)</f>
        <v>0</v>
      </c>
      <c r="L47" s="36">
        <f>COUNTIF('REKOD PRESTASI MURID'!$J$11:$J$70,2)</f>
        <v>0</v>
      </c>
      <c r="M47" s="36">
        <f>COUNTIF('REKOD PRESTASI MURID'!$J$11:$J$70,3)</f>
        <v>3</v>
      </c>
      <c r="N47" s="36">
        <f>COUNTIF('REKOD PRESTASI MURID'!$J$11:$J$70,4)</f>
        <v>9</v>
      </c>
      <c r="O47" s="36">
        <f>COUNTIF('REKOD PRESTASI MURID'!$J$11:$J$70,5)</f>
        <v>3</v>
      </c>
      <c r="P47" s="36">
        <f>COUNTIF('REKOD PRESTASI MURID'!$J$11:$J$70,6)</f>
        <v>3</v>
      </c>
      <c r="Q47" s="50"/>
    </row>
    <row r="48" spans="1:17" x14ac:dyDescent="0.3">
      <c r="A48" s="50"/>
      <c r="B48" s="61"/>
      <c r="C48" s="61"/>
      <c r="D48" s="61"/>
      <c r="E48" s="61"/>
      <c r="F48" s="61"/>
      <c r="G48" s="61"/>
      <c r="H48" s="61"/>
      <c r="I48" s="50"/>
      <c r="J48" s="61"/>
      <c r="K48" s="61"/>
      <c r="L48" s="61"/>
      <c r="M48" s="61"/>
      <c r="N48" s="61"/>
      <c r="O48" s="61"/>
      <c r="P48" s="61"/>
      <c r="Q48" s="50"/>
    </row>
    <row r="49" spans="1:17" x14ac:dyDescent="0.3">
      <c r="A49" s="50"/>
      <c r="B49" s="61"/>
      <c r="C49" s="61"/>
      <c r="D49" s="61"/>
      <c r="E49" s="61"/>
      <c r="F49" s="61"/>
      <c r="G49" s="61"/>
      <c r="H49" s="61"/>
      <c r="I49" s="50"/>
      <c r="J49" s="61"/>
      <c r="K49" s="61"/>
      <c r="L49" s="61"/>
      <c r="M49" s="61"/>
      <c r="N49" s="61"/>
      <c r="O49" s="61"/>
      <c r="P49" s="61"/>
      <c r="Q49" s="50"/>
    </row>
    <row r="50" spans="1:17" x14ac:dyDescent="0.3">
      <c r="A50" s="50"/>
      <c r="B50" s="61"/>
      <c r="C50" s="61"/>
      <c r="D50" s="61"/>
      <c r="E50" s="61"/>
      <c r="F50" s="61"/>
      <c r="G50" s="61"/>
      <c r="H50" s="61"/>
      <c r="I50" s="50"/>
      <c r="J50" s="61"/>
      <c r="K50" s="61"/>
      <c r="L50" s="61"/>
      <c r="M50" s="61"/>
      <c r="N50" s="61"/>
      <c r="O50" s="61"/>
      <c r="P50" s="61"/>
      <c r="Q50" s="50"/>
    </row>
    <row r="51" spans="1:17" x14ac:dyDescent="0.3">
      <c r="A51" s="50"/>
      <c r="B51" s="61"/>
      <c r="C51" s="61"/>
      <c r="D51" s="61"/>
      <c r="E51" s="61"/>
      <c r="F51" s="61"/>
      <c r="G51" s="61"/>
      <c r="H51" s="61"/>
      <c r="I51" s="50"/>
      <c r="J51" s="61"/>
      <c r="K51" s="61"/>
      <c r="L51" s="61"/>
      <c r="M51" s="61"/>
      <c r="N51" s="61"/>
      <c r="O51" s="61"/>
      <c r="P51" s="61"/>
      <c r="Q51" s="50"/>
    </row>
    <row r="52" spans="1:17" x14ac:dyDescent="0.3">
      <c r="A52" s="50"/>
      <c r="B52" s="61"/>
      <c r="C52" s="61"/>
      <c r="D52" s="61"/>
      <c r="E52" s="61"/>
      <c r="F52" s="61"/>
      <c r="G52" s="61"/>
      <c r="H52" s="61"/>
      <c r="I52" s="50"/>
      <c r="J52" s="61"/>
      <c r="K52" s="61"/>
      <c r="L52" s="61"/>
      <c r="M52" s="61"/>
      <c r="N52" s="61"/>
      <c r="O52" s="61"/>
      <c r="P52" s="61"/>
      <c r="Q52" s="50"/>
    </row>
    <row r="53" spans="1:17" x14ac:dyDescent="0.3">
      <c r="A53" s="50"/>
      <c r="B53" s="61"/>
      <c r="C53" s="61"/>
      <c r="D53" s="61"/>
      <c r="E53" s="61"/>
      <c r="F53" s="61"/>
      <c r="G53" s="61"/>
      <c r="H53" s="61"/>
      <c r="I53" s="50"/>
      <c r="J53" s="61"/>
      <c r="K53" s="61"/>
      <c r="L53" s="61"/>
      <c r="M53" s="61"/>
      <c r="N53" s="61"/>
      <c r="O53" s="61"/>
      <c r="P53" s="61"/>
      <c r="Q53" s="50"/>
    </row>
    <row r="54" spans="1:17" x14ac:dyDescent="0.3">
      <c r="A54" s="50"/>
      <c r="B54" s="61"/>
      <c r="C54" s="61"/>
      <c r="D54" s="61"/>
      <c r="E54" s="61"/>
      <c r="F54" s="61"/>
      <c r="G54" s="61"/>
      <c r="H54" s="61"/>
      <c r="I54" s="50"/>
      <c r="J54" s="61"/>
      <c r="K54" s="61"/>
      <c r="L54" s="61"/>
      <c r="M54" s="61"/>
      <c r="N54" s="61"/>
      <c r="O54" s="61"/>
      <c r="P54" s="61"/>
      <c r="Q54" s="50"/>
    </row>
    <row r="55" spans="1:17" x14ac:dyDescent="0.3">
      <c r="A55" s="50"/>
      <c r="B55" s="61"/>
      <c r="C55" s="61"/>
      <c r="D55" s="61"/>
      <c r="E55" s="61"/>
      <c r="F55" s="61"/>
      <c r="G55" s="61"/>
      <c r="H55" s="61"/>
      <c r="I55" s="50"/>
      <c r="J55" s="61"/>
      <c r="K55" s="61"/>
      <c r="L55" s="61"/>
      <c r="M55" s="61"/>
      <c r="N55" s="61"/>
      <c r="O55" s="61"/>
      <c r="P55" s="61"/>
      <c r="Q55" s="50"/>
    </row>
    <row r="56" spans="1:17" x14ac:dyDescent="0.3">
      <c r="A56" s="50"/>
      <c r="B56" s="61"/>
      <c r="C56" s="61"/>
      <c r="D56" s="61"/>
      <c r="E56" s="61"/>
      <c r="F56" s="61"/>
      <c r="G56" s="61"/>
      <c r="H56" s="61"/>
      <c r="I56" s="50"/>
      <c r="J56" s="61"/>
      <c r="K56" s="61"/>
      <c r="L56" s="61"/>
      <c r="M56" s="61"/>
      <c r="N56" s="61"/>
      <c r="O56" s="61"/>
      <c r="P56" s="61"/>
      <c r="Q56" s="50"/>
    </row>
    <row r="57" spans="1:17" x14ac:dyDescent="0.3">
      <c r="A57" s="50"/>
      <c r="B57" s="61"/>
      <c r="C57" s="61"/>
      <c r="D57" s="61"/>
      <c r="E57" s="61"/>
      <c r="F57" s="61"/>
      <c r="G57" s="61"/>
      <c r="H57" s="61"/>
      <c r="I57" s="50"/>
      <c r="J57" s="61"/>
      <c r="K57" s="61"/>
      <c r="L57" s="61"/>
      <c r="M57" s="61"/>
      <c r="N57" s="61"/>
      <c r="O57" s="61"/>
      <c r="P57" s="61"/>
      <c r="Q57" s="50"/>
    </row>
    <row r="58" spans="1:17" x14ac:dyDescent="0.3">
      <c r="A58" s="50"/>
      <c r="B58" s="61"/>
      <c r="C58" s="61"/>
      <c r="D58" s="61"/>
      <c r="E58" s="61"/>
      <c r="F58" s="61"/>
      <c r="G58" s="61"/>
      <c r="H58" s="61"/>
      <c r="I58" s="50"/>
      <c r="J58" s="61"/>
      <c r="K58" s="61"/>
      <c r="L58" s="61"/>
      <c r="M58" s="61"/>
      <c r="N58" s="61"/>
      <c r="O58" s="61"/>
      <c r="P58" s="61"/>
      <c r="Q58" s="50"/>
    </row>
    <row r="59" spans="1:17" x14ac:dyDescent="0.3">
      <c r="A59" s="50"/>
      <c r="B59" s="61"/>
      <c r="C59" s="61"/>
      <c r="D59" s="61"/>
      <c r="E59" s="61"/>
      <c r="F59" s="61"/>
      <c r="G59" s="61"/>
      <c r="H59" s="61"/>
      <c r="I59" s="50"/>
      <c r="J59" s="61"/>
      <c r="K59" s="61"/>
      <c r="L59" s="61"/>
      <c r="M59" s="61"/>
      <c r="N59" s="61"/>
      <c r="O59" s="61"/>
      <c r="P59" s="61"/>
      <c r="Q59" s="50"/>
    </row>
    <row r="60" spans="1:17" x14ac:dyDescent="0.3">
      <c r="A60" s="50"/>
      <c r="B60" s="61"/>
      <c r="C60" s="61"/>
      <c r="D60" s="61"/>
      <c r="E60" s="61"/>
      <c r="F60" s="41" t="s">
        <v>28</v>
      </c>
      <c r="G60" s="42">
        <f>SUM(C47:H47)</f>
        <v>18</v>
      </c>
      <c r="H60" s="41" t="s">
        <v>29</v>
      </c>
      <c r="I60" s="51"/>
      <c r="J60" s="61"/>
      <c r="K60" s="61"/>
      <c r="L60" s="61"/>
      <c r="M60" s="61"/>
      <c r="N60" s="41" t="s">
        <v>28</v>
      </c>
      <c r="O60" s="42">
        <f>SUM(K47:P47)</f>
        <v>18</v>
      </c>
      <c r="P60" s="41" t="s">
        <v>29</v>
      </c>
      <c r="Q60" s="51"/>
    </row>
    <row r="61" spans="1:17" x14ac:dyDescent="0.3">
      <c r="A61" s="50"/>
      <c r="B61" s="50"/>
      <c r="C61" s="50"/>
      <c r="D61" s="50"/>
      <c r="E61" s="50"/>
      <c r="F61" s="50"/>
      <c r="G61" s="51"/>
      <c r="H61" s="223"/>
      <c r="I61" s="51"/>
      <c r="J61" s="50"/>
      <c r="K61" s="50"/>
      <c r="L61" s="50"/>
      <c r="M61" s="50"/>
      <c r="N61" s="50"/>
      <c r="O61" s="51"/>
      <c r="P61" s="223"/>
      <c r="Q61" s="51"/>
    </row>
    <row r="62" spans="1:17" ht="34.5" customHeight="1" x14ac:dyDescent="0.3">
      <c r="A62" s="50"/>
      <c r="B62" s="56"/>
      <c r="C62" s="56"/>
      <c r="D62" s="56"/>
      <c r="E62" s="56"/>
      <c r="F62" s="56"/>
      <c r="G62" s="16"/>
      <c r="H62" s="223"/>
      <c r="I62" s="51"/>
      <c r="J62" s="50"/>
      <c r="K62" s="50"/>
      <c r="L62" s="50"/>
      <c r="M62" s="50"/>
      <c r="N62" s="50"/>
      <c r="O62" s="51"/>
      <c r="P62" s="223"/>
      <c r="Q62" s="51"/>
    </row>
    <row r="63" spans="1:17" ht="18.75" x14ac:dyDescent="0.3">
      <c r="A63" s="50"/>
      <c r="B63" s="64" t="str">
        <f>'REKOD PRESTASI MURID'!K10</f>
        <v>2.5.1 2.5.2 2.5.3 2.6.1 2.6.2</v>
      </c>
      <c r="C63" s="11"/>
      <c r="D63" s="11"/>
      <c r="E63" s="11"/>
      <c r="F63" s="11"/>
      <c r="G63" s="11"/>
      <c r="H63" s="14" t="str">
        <f>'LAPORAN MURID (INDIVIDU)'!C27</f>
        <v>MEMBACA</v>
      </c>
      <c r="I63" s="51"/>
      <c r="J63" s="171" t="str">
        <f>'REKOD PRESTASI MURID'!$L$10</f>
        <v>B</v>
      </c>
      <c r="K63" s="169"/>
      <c r="L63" s="169"/>
      <c r="M63" s="169"/>
      <c r="N63" s="169"/>
      <c r="O63" s="169"/>
      <c r="P63" s="170" t="s">
        <v>54</v>
      </c>
      <c r="Q63" s="51"/>
    </row>
    <row r="64" spans="1:17" x14ac:dyDescent="0.3">
      <c r="A64" s="50"/>
      <c r="B64" s="40" t="s">
        <v>16</v>
      </c>
      <c r="C64" s="39" t="s">
        <v>22</v>
      </c>
      <c r="D64" s="39" t="s">
        <v>23</v>
      </c>
      <c r="E64" s="39" t="s">
        <v>24</v>
      </c>
      <c r="F64" s="39" t="s">
        <v>25</v>
      </c>
      <c r="G64" s="39" t="s">
        <v>26</v>
      </c>
      <c r="H64" s="39" t="s">
        <v>27</v>
      </c>
      <c r="I64" s="50"/>
      <c r="J64" s="40" t="s">
        <v>16</v>
      </c>
      <c r="K64" s="39" t="s">
        <v>22</v>
      </c>
      <c r="L64" s="39" t="s">
        <v>23</v>
      </c>
      <c r="M64" s="39" t="s">
        <v>24</v>
      </c>
      <c r="N64" s="39" t="s">
        <v>25</v>
      </c>
      <c r="O64" s="39" t="s">
        <v>26</v>
      </c>
      <c r="P64" s="39" t="s">
        <v>27</v>
      </c>
      <c r="Q64" s="50"/>
    </row>
    <row r="65" spans="1:17" x14ac:dyDescent="0.3">
      <c r="A65" s="50"/>
      <c r="B65" s="36" t="s">
        <v>21</v>
      </c>
      <c r="C65" s="36">
        <f>COUNTIF('REKOD PRESTASI MURID'!$K$11:$K$70,1)</f>
        <v>0</v>
      </c>
      <c r="D65" s="36">
        <f>COUNTIF('REKOD PRESTASI MURID'!$K$11:$K$70,2)</f>
        <v>0</v>
      </c>
      <c r="E65" s="36">
        <f>COUNTIF('REKOD PRESTASI MURID'!$K$11:$K$70,3)</f>
        <v>3</v>
      </c>
      <c r="F65" s="36">
        <f>COUNTIF('REKOD PRESTASI MURID'!$K$11:$K$70,4)</f>
        <v>3</v>
      </c>
      <c r="G65" s="36">
        <f>COUNTIF('REKOD PRESTASI MURID'!$K$11:$K$70,5)</f>
        <v>9</v>
      </c>
      <c r="H65" s="36">
        <f>COUNTIF('REKOD PRESTASI MURID'!$K$11:$K$70,6)</f>
        <v>3</v>
      </c>
      <c r="I65" s="50"/>
      <c r="J65" s="36" t="s">
        <v>21</v>
      </c>
      <c r="K65" s="36">
        <f>COUNTIF('REKOD PRESTASI MURID'!$L$11:$L$70,1)</f>
        <v>0</v>
      </c>
      <c r="L65" s="36">
        <f>COUNTIF('REKOD PRESTASI MURID'!$L$11:$L$70,2)</f>
        <v>0</v>
      </c>
      <c r="M65" s="36">
        <f>COUNTIF('REKOD PRESTASI MURID'!$L$11:$L$70,3)</f>
        <v>3</v>
      </c>
      <c r="N65" s="36">
        <f>COUNTIF('REKOD PRESTASI MURID'!$L$11:$L$70,4)</f>
        <v>9</v>
      </c>
      <c r="O65" s="36">
        <f>COUNTIF('REKOD PRESTASI MURID'!$L$11:$L$70,5)</f>
        <v>3</v>
      </c>
      <c r="P65" s="36">
        <f>COUNTIF('REKOD PRESTASI MURID'!$L$11:$L$70,6)</f>
        <v>3</v>
      </c>
      <c r="Q65" s="50"/>
    </row>
    <row r="66" spans="1:17" x14ac:dyDescent="0.3">
      <c r="A66" s="50"/>
      <c r="B66" s="61"/>
      <c r="C66" s="61"/>
      <c r="D66" s="61"/>
      <c r="E66" s="61"/>
      <c r="F66" s="61"/>
      <c r="G66" s="61"/>
      <c r="H66" s="61"/>
      <c r="I66" s="50"/>
      <c r="J66" s="61"/>
      <c r="K66" s="61"/>
      <c r="L66" s="61"/>
      <c r="M66" s="61"/>
      <c r="N66" s="61"/>
      <c r="O66" s="61"/>
      <c r="P66" s="61"/>
      <c r="Q66" s="50"/>
    </row>
    <row r="67" spans="1:17" x14ac:dyDescent="0.3">
      <c r="A67" s="50"/>
      <c r="B67" s="61"/>
      <c r="C67" s="61"/>
      <c r="D67" s="61"/>
      <c r="E67" s="61"/>
      <c r="F67" s="61"/>
      <c r="G67" s="61"/>
      <c r="H67" s="61"/>
      <c r="I67" s="50"/>
      <c r="J67" s="61"/>
      <c r="K67" s="61"/>
      <c r="L67" s="61"/>
      <c r="M67" s="61"/>
      <c r="N67" s="37"/>
      <c r="O67" s="37"/>
      <c r="P67" s="37"/>
      <c r="Q67" s="50"/>
    </row>
    <row r="68" spans="1:17" x14ac:dyDescent="0.3">
      <c r="A68" s="50"/>
      <c r="B68" s="61"/>
      <c r="C68" s="61"/>
      <c r="D68" s="61"/>
      <c r="E68" s="61"/>
      <c r="F68" s="61"/>
      <c r="G68" s="61"/>
      <c r="H68" s="61"/>
      <c r="I68" s="50"/>
      <c r="J68" s="61"/>
      <c r="K68" s="61"/>
      <c r="L68" s="61"/>
      <c r="M68" s="61"/>
      <c r="N68" s="37"/>
      <c r="O68" s="37"/>
      <c r="P68" s="37"/>
      <c r="Q68" s="50"/>
    </row>
    <row r="69" spans="1:17" x14ac:dyDescent="0.3">
      <c r="A69" s="50"/>
      <c r="B69" s="61"/>
      <c r="C69" s="61"/>
      <c r="D69" s="61"/>
      <c r="E69" s="61"/>
      <c r="F69" s="61"/>
      <c r="G69" s="61"/>
      <c r="H69" s="61"/>
      <c r="I69" s="50"/>
      <c r="J69" s="61"/>
      <c r="K69" s="61"/>
      <c r="L69" s="61"/>
      <c r="M69" s="61"/>
      <c r="N69" s="37"/>
      <c r="O69" s="37"/>
      <c r="P69" s="37"/>
      <c r="Q69" s="50"/>
    </row>
    <row r="70" spans="1:17" x14ac:dyDescent="0.3">
      <c r="A70" s="50"/>
      <c r="B70" s="61"/>
      <c r="C70" s="61"/>
      <c r="D70" s="61"/>
      <c r="E70" s="61"/>
      <c r="F70" s="61"/>
      <c r="G70" s="61"/>
      <c r="H70" s="61"/>
      <c r="I70" s="50"/>
      <c r="J70" s="61"/>
      <c r="K70" s="61"/>
      <c r="L70" s="61"/>
      <c r="M70" s="61"/>
      <c r="N70" s="37"/>
      <c r="O70" s="37"/>
      <c r="P70" s="37"/>
      <c r="Q70" s="50"/>
    </row>
    <row r="71" spans="1:17" x14ac:dyDescent="0.3">
      <c r="A71" s="50"/>
      <c r="B71" s="61"/>
      <c r="C71" s="61"/>
      <c r="D71" s="61"/>
      <c r="E71" s="61"/>
      <c r="F71" s="61"/>
      <c r="G71" s="61"/>
      <c r="H71" s="61"/>
      <c r="I71" s="50"/>
      <c r="J71" s="61"/>
      <c r="K71" s="61"/>
      <c r="L71" s="61"/>
      <c r="M71" s="61"/>
      <c r="N71" s="37"/>
      <c r="O71" s="37"/>
      <c r="P71" s="37"/>
      <c r="Q71" s="50"/>
    </row>
    <row r="72" spans="1:17" x14ac:dyDescent="0.3">
      <c r="A72" s="50"/>
      <c r="B72" s="61"/>
      <c r="C72" s="61"/>
      <c r="D72" s="61"/>
      <c r="E72" s="61"/>
      <c r="F72" s="61"/>
      <c r="G72" s="61"/>
      <c r="H72" s="61"/>
      <c r="I72" s="50"/>
      <c r="J72" s="61"/>
      <c r="K72" s="61"/>
      <c r="L72" s="61"/>
      <c r="M72" s="61"/>
      <c r="N72" s="37"/>
      <c r="O72" s="37"/>
      <c r="P72" s="37"/>
      <c r="Q72" s="50"/>
    </row>
    <row r="73" spans="1:17" x14ac:dyDescent="0.3">
      <c r="A73" s="50"/>
      <c r="B73" s="61"/>
      <c r="C73" s="61"/>
      <c r="D73" s="61"/>
      <c r="E73" s="61"/>
      <c r="F73" s="61"/>
      <c r="G73" s="61"/>
      <c r="H73" s="61"/>
      <c r="I73" s="50"/>
      <c r="J73" s="61"/>
      <c r="K73" s="61"/>
      <c r="L73" s="61"/>
      <c r="M73" s="61"/>
      <c r="N73" s="37"/>
      <c r="O73" s="37"/>
      <c r="P73" s="37"/>
      <c r="Q73" s="50"/>
    </row>
    <row r="74" spans="1:17" x14ac:dyDescent="0.3">
      <c r="A74" s="50"/>
      <c r="B74" s="61"/>
      <c r="C74" s="61"/>
      <c r="D74" s="61"/>
      <c r="E74" s="61"/>
      <c r="F74" s="61"/>
      <c r="G74" s="61"/>
      <c r="H74" s="61"/>
      <c r="I74" s="50"/>
      <c r="J74" s="61"/>
      <c r="K74" s="61"/>
      <c r="L74" s="61"/>
      <c r="M74" s="61"/>
      <c r="N74" s="37"/>
      <c r="O74" s="37"/>
      <c r="P74" s="37"/>
      <c r="Q74" s="50"/>
    </row>
    <row r="75" spans="1:17" x14ac:dyDescent="0.3">
      <c r="A75" s="50"/>
      <c r="B75" s="61"/>
      <c r="C75" s="61"/>
      <c r="D75" s="61"/>
      <c r="E75" s="61"/>
      <c r="F75" s="61"/>
      <c r="G75" s="61"/>
      <c r="H75" s="61"/>
      <c r="I75" s="50"/>
      <c r="J75" s="61"/>
      <c r="K75" s="61"/>
      <c r="L75" s="61"/>
      <c r="M75" s="61"/>
      <c r="N75" s="61"/>
      <c r="O75" s="61"/>
      <c r="P75" s="61"/>
      <c r="Q75" s="50"/>
    </row>
    <row r="76" spans="1:17" x14ac:dyDescent="0.3">
      <c r="A76" s="50"/>
      <c r="B76" s="61"/>
      <c r="C76" s="61"/>
      <c r="D76" s="61"/>
      <c r="E76" s="61"/>
      <c r="F76" s="61"/>
      <c r="G76" s="61"/>
      <c r="H76" s="61"/>
      <c r="I76" s="50"/>
      <c r="J76" s="61"/>
      <c r="K76" s="61"/>
      <c r="L76" s="61"/>
      <c r="M76" s="61"/>
      <c r="N76" s="61"/>
      <c r="O76" s="61"/>
      <c r="P76" s="61"/>
      <c r="Q76" s="50"/>
    </row>
    <row r="77" spans="1:17" x14ac:dyDescent="0.3">
      <c r="A77" s="50"/>
      <c r="B77" s="61"/>
      <c r="C77" s="61"/>
      <c r="D77" s="61"/>
      <c r="E77" s="61"/>
      <c r="F77" s="61"/>
      <c r="G77" s="61"/>
      <c r="H77" s="61"/>
      <c r="I77" s="50"/>
      <c r="J77" s="61"/>
      <c r="K77" s="61"/>
      <c r="L77" s="61"/>
      <c r="M77" s="61"/>
      <c r="N77" s="61"/>
      <c r="O77" s="61"/>
      <c r="P77" s="61"/>
      <c r="Q77" s="50"/>
    </row>
    <row r="78" spans="1:17" x14ac:dyDescent="0.3">
      <c r="A78" s="50"/>
      <c r="B78" s="61"/>
      <c r="C78" s="61"/>
      <c r="D78" s="61"/>
      <c r="E78" s="61"/>
      <c r="F78" s="41" t="s">
        <v>28</v>
      </c>
      <c r="G78" s="42">
        <f>SUM(C65:H65)</f>
        <v>18</v>
      </c>
      <c r="H78" s="41" t="s">
        <v>29</v>
      </c>
      <c r="I78" s="51"/>
      <c r="J78" s="61"/>
      <c r="K78" s="61"/>
      <c r="L78" s="61"/>
      <c r="M78" s="61"/>
      <c r="N78" s="41" t="s">
        <v>28</v>
      </c>
      <c r="O78" s="42">
        <f>SUM(K65:P65)</f>
        <v>18</v>
      </c>
      <c r="P78" s="41" t="s">
        <v>29</v>
      </c>
      <c r="Q78" s="50"/>
    </row>
    <row r="79" spans="1:17" x14ac:dyDescent="0.3">
      <c r="A79" s="56"/>
      <c r="B79" s="56"/>
      <c r="C79" s="56"/>
      <c r="D79" s="56"/>
      <c r="E79" s="56"/>
      <c r="F79" s="56"/>
      <c r="G79" s="16"/>
      <c r="H79" s="222"/>
      <c r="I79" s="16"/>
      <c r="J79" s="56"/>
      <c r="K79" s="56"/>
      <c r="L79" s="56"/>
      <c r="M79" s="56"/>
      <c r="N79" s="56"/>
      <c r="O79" s="16"/>
      <c r="P79" s="222"/>
      <c r="Q79" s="56"/>
    </row>
    <row r="80" spans="1:17" ht="89.25" customHeight="1" x14ac:dyDescent="0.3">
      <c r="A80" s="56"/>
      <c r="B80" s="56"/>
      <c r="C80" s="56"/>
      <c r="D80" s="56"/>
      <c r="E80" s="56"/>
      <c r="F80" s="56"/>
      <c r="G80" s="16"/>
      <c r="H80" s="222"/>
      <c r="I80" s="16"/>
      <c r="J80" s="56"/>
      <c r="K80" s="56"/>
      <c r="L80" s="56"/>
      <c r="M80" s="56"/>
      <c r="N80" s="56"/>
      <c r="O80" s="16"/>
      <c r="P80" s="222"/>
      <c r="Q80" s="56"/>
    </row>
    <row r="81" spans="1:17" ht="18.75" x14ac:dyDescent="0.3">
      <c r="A81" s="56"/>
      <c r="B81" s="64" t="str">
        <f>'REKOD PRESTASI MURID'!M10</f>
        <v xml:space="preserve">3.2.6 3.2.7 3.4.1 3.4.2 3.8.2 </v>
      </c>
      <c r="C81" s="11"/>
      <c r="D81" s="11"/>
      <c r="E81" s="11"/>
      <c r="F81" s="11"/>
      <c r="G81" s="11"/>
      <c r="H81" s="14" t="str">
        <f>'LAPORAN MURID (INDIVIDU)'!C31</f>
        <v>MENULIS</v>
      </c>
      <c r="I81" s="16"/>
      <c r="J81" s="64" t="str">
        <f>'REKOD PRESTASI MURID'!N10</f>
        <v>3.3.3 3.3.4 3.5.2 3.6.1 3.6.2</v>
      </c>
      <c r="K81" s="11"/>
      <c r="L81" s="11"/>
      <c r="M81" s="11"/>
      <c r="N81" s="11"/>
      <c r="O81" s="11"/>
      <c r="P81" s="14" t="str">
        <f>'LAPORAN MURID (INDIVIDU)'!C31</f>
        <v>MENULIS</v>
      </c>
      <c r="Q81" s="56"/>
    </row>
    <row r="82" spans="1:17" x14ac:dyDescent="0.3">
      <c r="A82" s="50"/>
      <c r="B82" s="40" t="s">
        <v>16</v>
      </c>
      <c r="C82" s="39" t="s">
        <v>22</v>
      </c>
      <c r="D82" s="39" t="s">
        <v>23</v>
      </c>
      <c r="E82" s="39" t="s">
        <v>24</v>
      </c>
      <c r="F82" s="39" t="s">
        <v>25</v>
      </c>
      <c r="G82" s="39" t="s">
        <v>26</v>
      </c>
      <c r="H82" s="39" t="s">
        <v>27</v>
      </c>
      <c r="I82" s="50"/>
      <c r="J82" s="40" t="s">
        <v>16</v>
      </c>
      <c r="K82" s="39" t="s">
        <v>22</v>
      </c>
      <c r="L82" s="39" t="s">
        <v>23</v>
      </c>
      <c r="M82" s="39" t="s">
        <v>24</v>
      </c>
      <c r="N82" s="39" t="s">
        <v>25</v>
      </c>
      <c r="O82" s="39" t="s">
        <v>26</v>
      </c>
      <c r="P82" s="39" t="s">
        <v>27</v>
      </c>
      <c r="Q82" s="50"/>
    </row>
    <row r="83" spans="1:17" x14ac:dyDescent="0.3">
      <c r="A83" s="50"/>
      <c r="B83" s="36" t="s">
        <v>21</v>
      </c>
      <c r="C83" s="36">
        <f>COUNTIF('REKOD PRESTASI MURID'!$M$11:$M$70,1)</f>
        <v>0</v>
      </c>
      <c r="D83" s="36">
        <f>COUNTIF('REKOD PRESTASI MURID'!$M$11:$M$70,2)</f>
        <v>0</v>
      </c>
      <c r="E83" s="36">
        <f>COUNTIF('REKOD PRESTASI MURID'!$M$11:$M$70,3)</f>
        <v>3</v>
      </c>
      <c r="F83" s="36">
        <f>COUNTIF('REKOD PRESTASI MURID'!$M$11:$M$70,4)</f>
        <v>3</v>
      </c>
      <c r="G83" s="36">
        <f>COUNTIF('REKOD PRESTASI MURID'!$M$11:$M$70,5)</f>
        <v>9</v>
      </c>
      <c r="H83" s="36">
        <f>COUNTIF('REKOD PRESTASI MURID'!$M$11:$M$70,6)</f>
        <v>3</v>
      </c>
      <c r="I83" s="50"/>
      <c r="J83" s="36" t="s">
        <v>21</v>
      </c>
      <c r="K83" s="36">
        <f>COUNTIF('REKOD PRESTASI MURID'!$N$11:$N$70,1)</f>
        <v>0</v>
      </c>
      <c r="L83" s="36">
        <f>COUNTIF('REKOD PRESTASI MURID'!$N$11:$N$70,2)</f>
        <v>0</v>
      </c>
      <c r="M83" s="36">
        <f>COUNTIF('REKOD PRESTASI MURID'!$N$11:$N70,3)</f>
        <v>3</v>
      </c>
      <c r="N83" s="36">
        <f>COUNTIF('REKOD PRESTASI MURID'!$N$11:$N70,4)</f>
        <v>9</v>
      </c>
      <c r="O83" s="36">
        <f>COUNTIF('REKOD PRESTASI MURID'!$N$11:$N$70,5)</f>
        <v>3</v>
      </c>
      <c r="P83" s="36">
        <f>COUNTIF('REKOD PRESTASI MURID'!$N$11:$N$70,6)</f>
        <v>3</v>
      </c>
      <c r="Q83" s="50"/>
    </row>
    <row r="84" spans="1:17" x14ac:dyDescent="0.3">
      <c r="A84" s="50"/>
      <c r="B84" s="61"/>
      <c r="C84" s="61"/>
      <c r="D84" s="61"/>
      <c r="E84" s="61"/>
      <c r="F84" s="61"/>
      <c r="G84" s="61"/>
      <c r="H84" s="61"/>
      <c r="I84" s="50"/>
      <c r="J84" s="61"/>
      <c r="K84" s="61"/>
      <c r="L84" s="61"/>
      <c r="M84" s="61"/>
      <c r="N84" s="61"/>
      <c r="O84" s="61"/>
      <c r="P84" s="61"/>
      <c r="Q84" s="50"/>
    </row>
    <row r="85" spans="1:17" x14ac:dyDescent="0.3">
      <c r="A85" s="50"/>
      <c r="B85" s="61"/>
      <c r="C85" s="61"/>
      <c r="D85" s="61"/>
      <c r="E85" s="61"/>
      <c r="F85" s="61"/>
      <c r="G85" s="61"/>
      <c r="H85" s="61"/>
      <c r="I85" s="50"/>
      <c r="J85" s="61"/>
      <c r="K85" s="61"/>
      <c r="L85" s="61"/>
      <c r="M85" s="61"/>
      <c r="N85" s="61"/>
      <c r="O85" s="61"/>
      <c r="P85" s="61"/>
      <c r="Q85" s="50"/>
    </row>
    <row r="86" spans="1:17" x14ac:dyDescent="0.3">
      <c r="A86" s="50"/>
      <c r="B86" s="61"/>
      <c r="C86" s="61"/>
      <c r="D86" s="61"/>
      <c r="E86" s="61"/>
      <c r="F86" s="61"/>
      <c r="G86" s="61"/>
      <c r="H86" s="61"/>
      <c r="I86" s="50"/>
      <c r="J86" s="61"/>
      <c r="K86" s="61"/>
      <c r="L86" s="61"/>
      <c r="M86" s="61"/>
      <c r="N86" s="61"/>
      <c r="O86" s="61"/>
      <c r="P86" s="61"/>
      <c r="Q86" s="50"/>
    </row>
    <row r="87" spans="1:17" x14ac:dyDescent="0.3">
      <c r="A87" s="50"/>
      <c r="B87" s="61"/>
      <c r="C87" s="61"/>
      <c r="D87" s="61"/>
      <c r="E87" s="61"/>
      <c r="F87" s="61"/>
      <c r="G87" s="61"/>
      <c r="H87" s="61"/>
      <c r="I87" s="50"/>
      <c r="J87" s="61"/>
      <c r="K87" s="61"/>
      <c r="L87" s="61"/>
      <c r="M87" s="61"/>
      <c r="N87" s="61"/>
      <c r="O87" s="61"/>
      <c r="P87" s="61"/>
      <c r="Q87" s="50"/>
    </row>
    <row r="88" spans="1:17" x14ac:dyDescent="0.3">
      <c r="A88" s="50"/>
      <c r="B88" s="61"/>
      <c r="C88" s="61"/>
      <c r="D88" s="61"/>
      <c r="E88" s="61"/>
      <c r="F88" s="61"/>
      <c r="G88" s="61"/>
      <c r="H88" s="61"/>
      <c r="I88" s="50"/>
      <c r="J88" s="61"/>
      <c r="K88" s="61"/>
      <c r="L88" s="61"/>
      <c r="M88" s="61"/>
      <c r="N88" s="61"/>
      <c r="O88" s="61"/>
      <c r="P88" s="61"/>
      <c r="Q88" s="50"/>
    </row>
    <row r="89" spans="1:17" x14ac:dyDescent="0.3">
      <c r="A89" s="50"/>
      <c r="B89" s="61"/>
      <c r="C89" s="61"/>
      <c r="D89" s="61"/>
      <c r="E89" s="61"/>
      <c r="F89" s="61"/>
      <c r="G89" s="61"/>
      <c r="H89" s="61"/>
      <c r="I89" s="50"/>
      <c r="J89" s="61"/>
      <c r="K89" s="61"/>
      <c r="L89" s="61"/>
      <c r="M89" s="61"/>
      <c r="N89" s="61"/>
      <c r="O89" s="61"/>
      <c r="P89" s="61"/>
      <c r="Q89" s="50"/>
    </row>
    <row r="90" spans="1:17" x14ac:dyDescent="0.3">
      <c r="A90" s="50"/>
      <c r="B90" s="61"/>
      <c r="C90" s="61"/>
      <c r="D90" s="61"/>
      <c r="E90" s="61"/>
      <c r="F90" s="61"/>
      <c r="G90" s="61"/>
      <c r="H90" s="61"/>
      <c r="I90" s="50"/>
      <c r="J90" s="61"/>
      <c r="K90" s="61"/>
      <c r="L90" s="61"/>
      <c r="M90" s="61"/>
      <c r="N90" s="61"/>
      <c r="O90" s="61"/>
      <c r="P90" s="61"/>
      <c r="Q90" s="50"/>
    </row>
    <row r="91" spans="1:17" x14ac:dyDescent="0.3">
      <c r="A91" s="50"/>
      <c r="B91" s="61"/>
      <c r="C91" s="61"/>
      <c r="D91" s="61"/>
      <c r="E91" s="61"/>
      <c r="F91" s="61"/>
      <c r="G91" s="61"/>
      <c r="H91" s="61"/>
      <c r="I91" s="50"/>
      <c r="J91" s="61"/>
      <c r="K91" s="61"/>
      <c r="L91" s="61"/>
      <c r="M91" s="61"/>
      <c r="N91" s="61"/>
      <c r="O91" s="61"/>
      <c r="P91" s="61"/>
      <c r="Q91" s="50"/>
    </row>
    <row r="92" spans="1:17" x14ac:dyDescent="0.3">
      <c r="A92" s="50"/>
      <c r="B92" s="61"/>
      <c r="C92" s="61"/>
      <c r="D92" s="61"/>
      <c r="E92" s="61"/>
      <c r="F92" s="61"/>
      <c r="G92" s="61"/>
      <c r="H92" s="61"/>
      <c r="I92" s="50"/>
      <c r="J92" s="61"/>
      <c r="K92" s="61"/>
      <c r="L92" s="61"/>
      <c r="M92" s="61"/>
      <c r="N92" s="61"/>
      <c r="O92" s="61"/>
      <c r="P92" s="61"/>
      <c r="Q92" s="50"/>
    </row>
    <row r="93" spans="1:17" x14ac:dyDescent="0.3">
      <c r="A93" s="50"/>
      <c r="B93" s="61"/>
      <c r="C93" s="61"/>
      <c r="D93" s="61"/>
      <c r="E93" s="61"/>
      <c r="F93" s="61"/>
      <c r="G93" s="61"/>
      <c r="H93" s="61"/>
      <c r="I93" s="50"/>
      <c r="J93" s="61"/>
      <c r="K93" s="61"/>
      <c r="L93" s="61"/>
      <c r="M93" s="61"/>
      <c r="N93" s="61"/>
      <c r="O93" s="61"/>
      <c r="P93" s="61"/>
      <c r="Q93" s="50"/>
    </row>
    <row r="94" spans="1:17" x14ac:dyDescent="0.3">
      <c r="A94" s="50"/>
      <c r="B94" s="61"/>
      <c r="C94" s="61"/>
      <c r="D94" s="61"/>
      <c r="E94" s="61"/>
      <c r="F94" s="61"/>
      <c r="G94" s="61"/>
      <c r="H94" s="61"/>
      <c r="I94" s="50"/>
      <c r="J94" s="61"/>
      <c r="K94" s="61"/>
      <c r="L94" s="61"/>
      <c r="M94" s="61"/>
      <c r="N94" s="61"/>
      <c r="O94" s="61"/>
      <c r="P94" s="61"/>
      <c r="Q94" s="50"/>
    </row>
    <row r="95" spans="1:17" x14ac:dyDescent="0.3">
      <c r="A95" s="50"/>
      <c r="B95" s="61"/>
      <c r="C95" s="61"/>
      <c r="D95" s="61"/>
      <c r="E95" s="61"/>
      <c r="F95" s="61"/>
      <c r="G95" s="61"/>
      <c r="H95" s="61"/>
      <c r="I95" s="50"/>
      <c r="J95" s="61"/>
      <c r="K95" s="61"/>
      <c r="L95" s="61"/>
      <c r="M95" s="61"/>
      <c r="N95" s="61"/>
      <c r="O95" s="61"/>
      <c r="P95" s="61"/>
      <c r="Q95" s="50"/>
    </row>
    <row r="96" spans="1:17" x14ac:dyDescent="0.3">
      <c r="A96" s="50"/>
      <c r="B96" s="61"/>
      <c r="C96" s="61"/>
      <c r="D96" s="61"/>
      <c r="E96" s="61"/>
      <c r="F96" s="41" t="s">
        <v>28</v>
      </c>
      <c r="G96" s="42">
        <f>SUM(C83:H83)</f>
        <v>18</v>
      </c>
      <c r="H96" s="41" t="s">
        <v>29</v>
      </c>
      <c r="I96" s="51"/>
      <c r="J96" s="61"/>
      <c r="K96" s="61"/>
      <c r="L96" s="61"/>
      <c r="M96" s="61"/>
      <c r="N96" s="41" t="s">
        <v>28</v>
      </c>
      <c r="O96" s="42">
        <f>SUM(K83:P83)</f>
        <v>18</v>
      </c>
      <c r="P96" s="41" t="s">
        <v>29</v>
      </c>
      <c r="Q96" s="50"/>
    </row>
    <row r="97" spans="1:17" ht="34.5" customHeight="1" x14ac:dyDescent="0.3">
      <c r="A97" s="56"/>
      <c r="B97" s="56"/>
      <c r="C97" s="56"/>
      <c r="D97" s="56"/>
      <c r="E97" s="56"/>
      <c r="F97" s="56"/>
      <c r="G97" s="16"/>
      <c r="H97" s="222"/>
      <c r="I97" s="16"/>
      <c r="J97" s="56"/>
      <c r="K97" s="56"/>
      <c r="L97" s="56"/>
      <c r="M97" s="56"/>
      <c r="N97" s="56"/>
      <c r="O97" s="56"/>
      <c r="P97" s="222"/>
      <c r="Q97" s="56"/>
    </row>
    <row r="98" spans="1:17" x14ac:dyDescent="0.3">
      <c r="A98" s="56"/>
      <c r="B98" s="56"/>
      <c r="C98" s="56"/>
      <c r="D98" s="56"/>
      <c r="E98" s="56"/>
      <c r="F98" s="56"/>
      <c r="G98" s="16"/>
      <c r="H98" s="222"/>
      <c r="I98" s="16"/>
      <c r="J98" s="56"/>
      <c r="K98" s="56"/>
      <c r="L98" s="56"/>
      <c r="M98" s="56"/>
      <c r="N98" s="56"/>
      <c r="O98" s="56"/>
      <c r="P98" s="222"/>
      <c r="Q98" s="56"/>
    </row>
    <row r="99" spans="1:17" ht="18.75" x14ac:dyDescent="0.3">
      <c r="A99" s="56"/>
      <c r="B99" s="64" t="str">
        <f>'REKOD PRESTASI MURID'!O10</f>
        <v xml:space="preserve">3.7.1 3.7.2 3.9.1 </v>
      </c>
      <c r="C99" s="11"/>
      <c r="D99" s="11"/>
      <c r="E99" s="11"/>
      <c r="F99" s="11"/>
      <c r="G99" s="11"/>
      <c r="H99" s="14" t="str">
        <f>'LAPORAN MURID (INDIVIDU)'!C31</f>
        <v>MENULIS</v>
      </c>
      <c r="I99" s="16"/>
      <c r="J99" s="171" t="str">
        <f>'REKOD PRESTASI MURID'!P10</f>
        <v>T</v>
      </c>
      <c r="K99" s="169"/>
      <c r="L99" s="169"/>
      <c r="M99" s="169"/>
      <c r="N99" s="169"/>
      <c r="O99" s="169"/>
      <c r="P99" s="170" t="s">
        <v>54</v>
      </c>
      <c r="Q99" s="56"/>
    </row>
    <row r="100" spans="1:17" x14ac:dyDescent="0.3">
      <c r="A100" s="50"/>
      <c r="B100" s="40" t="s">
        <v>16</v>
      </c>
      <c r="C100" s="39" t="s">
        <v>22</v>
      </c>
      <c r="D100" s="39" t="s">
        <v>23</v>
      </c>
      <c r="E100" s="39" t="s">
        <v>24</v>
      </c>
      <c r="F100" s="39" t="s">
        <v>25</v>
      </c>
      <c r="G100" s="39" t="s">
        <v>26</v>
      </c>
      <c r="H100" s="39" t="s">
        <v>27</v>
      </c>
      <c r="I100" s="50"/>
      <c r="J100" s="40" t="s">
        <v>16</v>
      </c>
      <c r="K100" s="39" t="s">
        <v>22</v>
      </c>
      <c r="L100" s="39" t="s">
        <v>23</v>
      </c>
      <c r="M100" s="39" t="s">
        <v>24</v>
      </c>
      <c r="N100" s="39" t="s">
        <v>25</v>
      </c>
      <c r="O100" s="39" t="s">
        <v>26</v>
      </c>
      <c r="P100" s="39" t="s">
        <v>27</v>
      </c>
      <c r="Q100" s="50"/>
    </row>
    <row r="101" spans="1:17" x14ac:dyDescent="0.3">
      <c r="A101" s="50"/>
      <c r="B101" s="36" t="s">
        <v>21</v>
      </c>
      <c r="C101" s="36">
        <f>COUNTIF('REKOD PRESTASI MURID'!$O$11:$O$70,1)</f>
        <v>0</v>
      </c>
      <c r="D101" s="36">
        <f>COUNTIF('REKOD PRESTASI MURID'!$O$11:$O$70,2)</f>
        <v>0</v>
      </c>
      <c r="E101" s="36">
        <f>COUNTIF('REKOD PRESTASI MURID'!$O$11:$O$70,3)</f>
        <v>3</v>
      </c>
      <c r="F101" s="36">
        <f>COUNTIF('REKOD PRESTASI MURID'!$O$11:$O$70,4)</f>
        <v>3</v>
      </c>
      <c r="G101" s="36">
        <f>COUNTIF('REKOD PRESTASI MURID'!$O$11:$O$70,5)</f>
        <v>9</v>
      </c>
      <c r="H101" s="36">
        <f>COUNTIF('REKOD PRESTASI MURID'!$O$11:$O$70,6)</f>
        <v>3</v>
      </c>
      <c r="I101" s="50"/>
      <c r="J101" s="36" t="s">
        <v>21</v>
      </c>
      <c r="K101" s="36">
        <f>COUNTIF('REKOD PRESTASI MURID'!$P$11:$P$70,1)</f>
        <v>0</v>
      </c>
      <c r="L101" s="36">
        <f>COUNTIF('REKOD PRESTASI MURID'!$P$11:$P$70,2)</f>
        <v>0</v>
      </c>
      <c r="M101" s="36">
        <f>COUNTIF('REKOD PRESTASI MURID'!$P$11:$P$70,3)</f>
        <v>3</v>
      </c>
      <c r="N101" s="36">
        <f>COUNTIF('REKOD PRESTASI MURID'!$P$11:$P$70,4)</f>
        <v>9</v>
      </c>
      <c r="O101" s="36">
        <f>COUNTIF('REKOD PRESTASI MURID'!$P$11:$P$70,5)</f>
        <v>3</v>
      </c>
      <c r="P101" s="36">
        <f>COUNTIF('REKOD PRESTASI MURID'!$P$11:$P$70,6)</f>
        <v>3</v>
      </c>
      <c r="Q101" s="50"/>
    </row>
    <row r="102" spans="1:17" x14ac:dyDescent="0.3">
      <c r="A102" s="50"/>
      <c r="B102" s="61"/>
      <c r="C102" s="61"/>
      <c r="D102" s="61"/>
      <c r="E102" s="61"/>
      <c r="F102" s="61"/>
      <c r="G102" s="61"/>
      <c r="H102" s="61"/>
      <c r="I102" s="50"/>
      <c r="J102" s="61"/>
      <c r="K102" s="61"/>
      <c r="L102" s="61"/>
      <c r="M102" s="61"/>
      <c r="N102" s="61"/>
      <c r="O102" s="61"/>
      <c r="P102" s="61"/>
      <c r="Q102" s="50"/>
    </row>
    <row r="103" spans="1:17" x14ac:dyDescent="0.3">
      <c r="A103" s="50"/>
      <c r="B103" s="61"/>
      <c r="C103" s="61"/>
      <c r="D103" s="61"/>
      <c r="E103" s="61"/>
      <c r="F103" s="61"/>
      <c r="G103" s="61"/>
      <c r="H103" s="61"/>
      <c r="I103" s="50"/>
      <c r="J103" s="61"/>
      <c r="K103" s="61"/>
      <c r="L103" s="61"/>
      <c r="M103" s="61"/>
      <c r="N103" s="61"/>
      <c r="O103" s="61"/>
      <c r="P103" s="61"/>
      <c r="Q103" s="50"/>
    </row>
    <row r="104" spans="1:17" x14ac:dyDescent="0.3">
      <c r="A104" s="50"/>
      <c r="B104" s="61"/>
      <c r="C104" s="61"/>
      <c r="D104" s="61"/>
      <c r="E104" s="61"/>
      <c r="F104" s="61"/>
      <c r="G104" s="61"/>
      <c r="H104" s="61"/>
      <c r="I104" s="50"/>
      <c r="J104" s="61"/>
      <c r="K104" s="61"/>
      <c r="L104" s="61"/>
      <c r="M104" s="61"/>
      <c r="N104" s="61"/>
      <c r="O104" s="61"/>
      <c r="P104" s="61"/>
      <c r="Q104" s="50"/>
    </row>
    <row r="105" spans="1:17" x14ac:dyDescent="0.3">
      <c r="A105" s="50"/>
      <c r="B105" s="61"/>
      <c r="C105" s="61"/>
      <c r="D105" s="61"/>
      <c r="E105" s="61"/>
      <c r="F105" s="61"/>
      <c r="G105" s="61"/>
      <c r="H105" s="61"/>
      <c r="I105" s="50"/>
      <c r="J105" s="61"/>
      <c r="K105" s="61"/>
      <c r="L105" s="61"/>
      <c r="M105" s="61"/>
      <c r="N105" s="61"/>
      <c r="O105" s="61"/>
      <c r="P105" s="61"/>
      <c r="Q105" s="50"/>
    </row>
    <row r="106" spans="1:17" x14ac:dyDescent="0.3">
      <c r="A106" s="50"/>
      <c r="B106" s="61"/>
      <c r="C106" s="61"/>
      <c r="D106" s="61"/>
      <c r="E106" s="61"/>
      <c r="F106" s="61"/>
      <c r="G106" s="61"/>
      <c r="H106" s="61"/>
      <c r="I106" s="50"/>
      <c r="J106" s="61"/>
      <c r="K106" s="61"/>
      <c r="L106" s="61"/>
      <c r="M106" s="61"/>
      <c r="N106" s="61"/>
      <c r="O106" s="61"/>
      <c r="P106" s="61"/>
      <c r="Q106" s="50"/>
    </row>
    <row r="107" spans="1:17" x14ac:dyDescent="0.3">
      <c r="A107" s="50"/>
      <c r="B107" s="61"/>
      <c r="C107" s="61"/>
      <c r="D107" s="61"/>
      <c r="E107" s="61"/>
      <c r="F107" s="61"/>
      <c r="G107" s="61"/>
      <c r="H107" s="61"/>
      <c r="I107" s="50"/>
      <c r="J107" s="61"/>
      <c r="K107" s="61"/>
      <c r="L107" s="61"/>
      <c r="M107" s="61"/>
      <c r="N107" s="61"/>
      <c r="O107" s="61"/>
      <c r="P107" s="61"/>
      <c r="Q107" s="50"/>
    </row>
    <row r="108" spans="1:17" x14ac:dyDescent="0.3">
      <c r="A108" s="50"/>
      <c r="B108" s="61"/>
      <c r="C108" s="61"/>
      <c r="D108" s="61"/>
      <c r="E108" s="61"/>
      <c r="F108" s="61"/>
      <c r="G108" s="61"/>
      <c r="H108" s="61"/>
      <c r="I108" s="50"/>
      <c r="J108" s="61"/>
      <c r="K108" s="61"/>
      <c r="L108" s="61"/>
      <c r="M108" s="61"/>
      <c r="N108" s="61"/>
      <c r="O108" s="61"/>
      <c r="P108" s="61"/>
      <c r="Q108" s="50"/>
    </row>
    <row r="109" spans="1:17" x14ac:dyDescent="0.3">
      <c r="A109" s="50"/>
      <c r="B109" s="61"/>
      <c r="C109" s="61"/>
      <c r="D109" s="61"/>
      <c r="E109" s="61"/>
      <c r="F109" s="61"/>
      <c r="G109" s="61"/>
      <c r="H109" s="61"/>
      <c r="I109" s="50"/>
      <c r="J109" s="61"/>
      <c r="K109" s="61"/>
      <c r="L109" s="61"/>
      <c r="M109" s="61"/>
      <c r="N109" s="61"/>
      <c r="O109" s="61"/>
      <c r="P109" s="61"/>
      <c r="Q109" s="50"/>
    </row>
    <row r="110" spans="1:17" x14ac:dyDescent="0.3">
      <c r="A110" s="50"/>
      <c r="B110" s="61"/>
      <c r="C110" s="61"/>
      <c r="D110" s="61"/>
      <c r="E110" s="61"/>
      <c r="F110" s="61"/>
      <c r="G110" s="61"/>
      <c r="H110" s="61"/>
      <c r="I110" s="50"/>
      <c r="J110" s="61"/>
      <c r="K110" s="61"/>
      <c r="L110" s="61"/>
      <c r="M110" s="61"/>
      <c r="N110" s="61"/>
      <c r="O110" s="61"/>
      <c r="P110" s="61"/>
      <c r="Q110" s="50"/>
    </row>
    <row r="111" spans="1:17" x14ac:dyDescent="0.3">
      <c r="A111" s="50"/>
      <c r="B111" s="61"/>
      <c r="C111" s="61"/>
      <c r="D111" s="61"/>
      <c r="E111" s="61"/>
      <c r="F111" s="61"/>
      <c r="G111" s="61"/>
      <c r="H111" s="61"/>
      <c r="I111" s="50"/>
      <c r="J111" s="61"/>
      <c r="K111" s="61"/>
      <c r="L111" s="61"/>
      <c r="M111" s="61"/>
      <c r="N111" s="61"/>
      <c r="O111" s="61"/>
      <c r="P111" s="61"/>
      <c r="Q111" s="50"/>
    </row>
    <row r="112" spans="1:17" x14ac:dyDescent="0.3">
      <c r="A112" s="50"/>
      <c r="B112" s="61"/>
      <c r="C112" s="61"/>
      <c r="D112" s="61"/>
      <c r="E112" s="61"/>
      <c r="F112" s="61"/>
      <c r="G112" s="61"/>
      <c r="H112" s="61"/>
      <c r="I112" s="50"/>
      <c r="J112" s="61"/>
      <c r="K112" s="61"/>
      <c r="L112" s="61"/>
      <c r="M112" s="61"/>
      <c r="N112" s="61"/>
      <c r="O112" s="61"/>
      <c r="P112" s="61"/>
      <c r="Q112" s="50"/>
    </row>
    <row r="113" spans="1:17" x14ac:dyDescent="0.3">
      <c r="A113" s="50"/>
      <c r="B113" s="61"/>
      <c r="C113" s="61"/>
      <c r="D113" s="61"/>
      <c r="E113" s="61"/>
      <c r="F113" s="61"/>
      <c r="G113" s="61"/>
      <c r="H113" s="61"/>
      <c r="I113" s="50"/>
      <c r="J113" s="61"/>
      <c r="K113" s="61"/>
      <c r="L113" s="61"/>
      <c r="M113" s="61"/>
      <c r="N113" s="61"/>
      <c r="O113" s="61"/>
      <c r="P113" s="61"/>
      <c r="Q113" s="50"/>
    </row>
    <row r="114" spans="1:17" x14ac:dyDescent="0.3">
      <c r="A114" s="50"/>
      <c r="B114" s="61"/>
      <c r="C114" s="61"/>
      <c r="D114" s="61"/>
      <c r="E114" s="61"/>
      <c r="F114" s="41" t="s">
        <v>28</v>
      </c>
      <c r="G114" s="42">
        <f>SUM(C101:H101)</f>
        <v>18</v>
      </c>
      <c r="H114" s="41" t="s">
        <v>29</v>
      </c>
      <c r="I114" s="50"/>
      <c r="J114" s="61"/>
      <c r="K114" s="61"/>
      <c r="L114" s="61"/>
      <c r="M114" s="61"/>
      <c r="N114" s="41" t="s">
        <v>28</v>
      </c>
      <c r="O114" s="42">
        <f>SUM(K101:P101)</f>
        <v>18</v>
      </c>
      <c r="P114" s="41" t="s">
        <v>29</v>
      </c>
      <c r="Q114" s="51"/>
    </row>
    <row r="115" spans="1:17" x14ac:dyDescent="0.3">
      <c r="A115" s="56"/>
      <c r="B115" s="56"/>
      <c r="C115" s="56"/>
      <c r="D115" s="56"/>
      <c r="E115" s="56"/>
      <c r="F115" s="56"/>
      <c r="G115" s="56"/>
      <c r="H115" s="222"/>
      <c r="I115" s="56"/>
      <c r="J115" s="56"/>
      <c r="K115" s="56"/>
      <c r="L115" s="56"/>
      <c r="M115" s="56"/>
      <c r="N115" s="56"/>
      <c r="O115" s="16"/>
      <c r="P115" s="222"/>
      <c r="Q115" s="16"/>
    </row>
    <row r="116" spans="1:17" ht="34.5" customHeight="1" x14ac:dyDescent="0.3">
      <c r="A116" s="56"/>
      <c r="B116" s="56"/>
      <c r="C116" s="56"/>
      <c r="D116" s="56"/>
      <c r="E116" s="56"/>
      <c r="F116" s="56"/>
      <c r="G116" s="56"/>
      <c r="H116" s="222"/>
      <c r="I116" s="56"/>
      <c r="J116" s="56"/>
      <c r="K116" s="56"/>
      <c r="L116" s="56"/>
      <c r="M116" s="56"/>
      <c r="N116" s="56"/>
      <c r="O116" s="16"/>
      <c r="P116" s="222"/>
      <c r="Q116" s="16"/>
    </row>
    <row r="117" spans="1:17" ht="18.75" x14ac:dyDescent="0.3">
      <c r="A117" s="56"/>
      <c r="B117" s="64" t="s">
        <v>35</v>
      </c>
      <c r="C117" s="11"/>
      <c r="D117" s="11"/>
      <c r="E117" s="11"/>
      <c r="F117" s="11"/>
      <c r="G117" s="11"/>
      <c r="H117" s="10"/>
      <c r="I117" s="56"/>
      <c r="J117" s="64"/>
      <c r="K117" s="11"/>
      <c r="L117" s="11"/>
      <c r="M117" s="11"/>
      <c r="N117" s="11"/>
      <c r="O117" s="11"/>
      <c r="P117" s="10"/>
      <c r="Q117" s="16"/>
    </row>
    <row r="118" spans="1:17" ht="18.75" x14ac:dyDescent="0.3">
      <c r="A118" s="50"/>
      <c r="B118" s="40" t="s">
        <v>16</v>
      </c>
      <c r="C118" s="39" t="s">
        <v>22</v>
      </c>
      <c r="D118" s="39" t="s">
        <v>23</v>
      </c>
      <c r="E118" s="39" t="s">
        <v>24</v>
      </c>
      <c r="F118" s="39" t="s">
        <v>25</v>
      </c>
      <c r="G118" s="39" t="s">
        <v>26</v>
      </c>
      <c r="H118" s="39" t="s">
        <v>27</v>
      </c>
      <c r="I118" s="50"/>
      <c r="J118" s="64"/>
      <c r="K118" s="11"/>
      <c r="L118" s="11"/>
      <c r="M118" s="11"/>
      <c r="N118" s="11"/>
      <c r="O118" s="11"/>
      <c r="P118" s="10"/>
      <c r="Q118" s="50"/>
    </row>
    <row r="119" spans="1:17" ht="18.75" x14ac:dyDescent="0.3">
      <c r="A119" s="50"/>
      <c r="B119" s="36" t="s">
        <v>21</v>
      </c>
      <c r="C119" s="36">
        <f>COUNTIF('REKOD PRESTASI MURID'!$AA$11:$AA$70,1)</f>
        <v>0</v>
      </c>
      <c r="D119" s="36">
        <f>COUNTIF('REKOD PRESTASI MURID'!$AA$11:$AA$70,2)</f>
        <v>0</v>
      </c>
      <c r="E119" s="36">
        <f>COUNTIF('REKOD PRESTASI MURID'!$AA$11:$AA$70,3)</f>
        <v>3</v>
      </c>
      <c r="F119" s="36">
        <f>COUNTIF('REKOD PRESTASI MURID'!$AA$11:$AA$70,4)</f>
        <v>9</v>
      </c>
      <c r="G119" s="36">
        <f>COUNTIF('REKOD PRESTASI MURID'!$AA$11:$AA$70,5)</f>
        <v>3</v>
      </c>
      <c r="H119" s="36">
        <f>COUNTIF('REKOD PRESTASI MURID'!$AA$11:$AA$70,6)</f>
        <v>3</v>
      </c>
      <c r="I119" s="50"/>
      <c r="J119" s="64"/>
      <c r="K119" s="11"/>
      <c r="L119" s="11"/>
      <c r="M119" s="11"/>
      <c r="N119" s="11"/>
      <c r="O119" s="11"/>
      <c r="P119" s="10"/>
      <c r="Q119" s="50"/>
    </row>
    <row r="120" spans="1:17" ht="18.75" x14ac:dyDescent="0.3">
      <c r="A120" s="50"/>
      <c r="B120" s="61"/>
      <c r="C120" s="61"/>
      <c r="D120" s="61"/>
      <c r="E120" s="61"/>
      <c r="F120" s="61"/>
      <c r="G120" s="61"/>
      <c r="H120" s="61"/>
      <c r="I120" s="50"/>
      <c r="J120" s="64"/>
      <c r="K120" s="11"/>
      <c r="L120" s="11"/>
      <c r="M120" s="11"/>
      <c r="N120" s="11"/>
      <c r="O120" s="11"/>
      <c r="P120" s="10"/>
      <c r="Q120" s="50"/>
    </row>
    <row r="121" spans="1:17" x14ac:dyDescent="0.3">
      <c r="A121" s="50"/>
      <c r="B121" s="61"/>
      <c r="C121" s="61"/>
      <c r="D121" s="61"/>
      <c r="E121" s="61"/>
      <c r="F121" s="61"/>
      <c r="G121" s="61"/>
      <c r="H121" s="61"/>
      <c r="I121" s="50"/>
      <c r="J121" s="61"/>
      <c r="K121" s="61"/>
      <c r="L121" s="61"/>
      <c r="M121" s="61"/>
      <c r="N121" s="61"/>
      <c r="O121" s="61"/>
      <c r="P121" s="61"/>
      <c r="Q121" s="50"/>
    </row>
    <row r="122" spans="1:17" x14ac:dyDescent="0.3">
      <c r="A122" s="50"/>
      <c r="B122" s="61"/>
      <c r="C122" s="61"/>
      <c r="D122" s="61"/>
      <c r="E122" s="61"/>
      <c r="F122" s="61"/>
      <c r="G122" s="61"/>
      <c r="H122" s="61"/>
      <c r="I122" s="50"/>
      <c r="J122" s="61"/>
      <c r="K122" s="61"/>
      <c r="L122" s="61"/>
      <c r="M122" s="61"/>
      <c r="N122" s="61"/>
      <c r="O122" s="61"/>
      <c r="P122" s="61"/>
      <c r="Q122" s="50"/>
    </row>
    <row r="123" spans="1:17" x14ac:dyDescent="0.3">
      <c r="A123" s="50"/>
      <c r="B123" s="61"/>
      <c r="C123" s="61"/>
      <c r="D123" s="61"/>
      <c r="E123" s="61"/>
      <c r="F123" s="61"/>
      <c r="G123" s="61"/>
      <c r="H123" s="61"/>
      <c r="I123" s="50"/>
      <c r="J123" s="61"/>
      <c r="K123" s="61"/>
      <c r="L123" s="61"/>
      <c r="M123" s="61"/>
      <c r="N123" s="61"/>
      <c r="O123" s="61"/>
      <c r="P123" s="61"/>
      <c r="Q123" s="50"/>
    </row>
    <row r="124" spans="1:17" x14ac:dyDescent="0.3">
      <c r="A124" s="50"/>
      <c r="B124" s="61"/>
      <c r="C124" s="61"/>
      <c r="D124" s="61"/>
      <c r="E124" s="61"/>
      <c r="F124" s="61"/>
      <c r="G124" s="61"/>
      <c r="H124" s="61"/>
      <c r="I124" s="50"/>
      <c r="J124" s="61"/>
      <c r="K124" s="61"/>
      <c r="L124" s="61"/>
      <c r="M124" s="61"/>
      <c r="N124" s="61"/>
      <c r="O124" s="61"/>
      <c r="P124" s="61"/>
      <c r="Q124" s="50"/>
    </row>
    <row r="125" spans="1:17" x14ac:dyDescent="0.3">
      <c r="A125" s="50"/>
      <c r="B125" s="61"/>
      <c r="C125" s="61"/>
      <c r="D125" s="61"/>
      <c r="E125" s="61"/>
      <c r="F125" s="61"/>
      <c r="G125" s="61"/>
      <c r="H125" s="61"/>
      <c r="I125" s="50"/>
      <c r="J125" s="61"/>
      <c r="K125" s="61"/>
      <c r="L125" s="61"/>
      <c r="M125" s="61"/>
      <c r="N125" s="61"/>
      <c r="O125" s="61"/>
      <c r="P125" s="61"/>
      <c r="Q125" s="50"/>
    </row>
    <row r="126" spans="1:17" x14ac:dyDescent="0.3">
      <c r="A126" s="50"/>
      <c r="B126" s="61"/>
      <c r="C126" s="61"/>
      <c r="D126" s="61"/>
      <c r="E126" s="61"/>
      <c r="F126" s="61"/>
      <c r="G126" s="61"/>
      <c r="H126" s="61"/>
      <c r="I126" s="50"/>
      <c r="J126" s="61"/>
      <c r="K126" s="61"/>
      <c r="L126" s="61"/>
      <c r="M126" s="61"/>
      <c r="N126" s="61"/>
      <c r="O126" s="61"/>
      <c r="P126" s="61"/>
      <c r="Q126" s="50"/>
    </row>
    <row r="127" spans="1:17" x14ac:dyDescent="0.3">
      <c r="A127" s="50"/>
      <c r="B127" s="61"/>
      <c r="C127" s="61"/>
      <c r="D127" s="61"/>
      <c r="E127" s="61"/>
      <c r="F127" s="61"/>
      <c r="G127" s="61"/>
      <c r="H127" s="61"/>
      <c r="I127" s="50"/>
      <c r="J127" s="61"/>
      <c r="K127" s="61"/>
      <c r="L127" s="61"/>
      <c r="M127" s="61"/>
      <c r="N127" s="61"/>
      <c r="O127" s="61"/>
      <c r="P127" s="61"/>
      <c r="Q127" s="50"/>
    </row>
    <row r="128" spans="1:17" x14ac:dyDescent="0.3">
      <c r="A128" s="50"/>
      <c r="B128" s="61"/>
      <c r="C128" s="61"/>
      <c r="D128" s="61"/>
      <c r="E128" s="61"/>
      <c r="F128" s="61"/>
      <c r="G128" s="61"/>
      <c r="H128" s="61"/>
      <c r="I128" s="50"/>
      <c r="J128" s="61"/>
      <c r="K128" s="61"/>
      <c r="L128" s="61"/>
      <c r="M128" s="61"/>
      <c r="N128" s="61"/>
      <c r="O128" s="61"/>
      <c r="P128" s="61"/>
      <c r="Q128" s="50"/>
    </row>
    <row r="129" spans="1:17" x14ac:dyDescent="0.3">
      <c r="A129" s="50"/>
      <c r="B129" s="61"/>
      <c r="C129" s="61"/>
      <c r="D129" s="61"/>
      <c r="E129" s="61"/>
      <c r="F129" s="61"/>
      <c r="G129" s="61"/>
      <c r="H129" s="61"/>
      <c r="I129" s="50"/>
      <c r="J129" s="61"/>
      <c r="K129" s="61"/>
      <c r="L129" s="61"/>
      <c r="M129" s="61"/>
      <c r="N129" s="61"/>
      <c r="O129" s="61"/>
      <c r="P129" s="61"/>
      <c r="Q129" s="50"/>
    </row>
    <row r="130" spans="1:17" x14ac:dyDescent="0.3">
      <c r="A130" s="50"/>
      <c r="B130" s="61"/>
      <c r="C130" s="61"/>
      <c r="D130" s="61"/>
      <c r="E130" s="61"/>
      <c r="F130" s="61"/>
      <c r="G130" s="61"/>
      <c r="H130" s="61"/>
      <c r="I130" s="50"/>
      <c r="J130" s="61"/>
      <c r="K130" s="61"/>
      <c r="L130" s="61"/>
      <c r="M130" s="61"/>
      <c r="N130" s="61"/>
      <c r="O130" s="61"/>
      <c r="P130" s="61"/>
      <c r="Q130" s="50"/>
    </row>
    <row r="131" spans="1:17" x14ac:dyDescent="0.3">
      <c r="A131" s="50"/>
      <c r="B131" s="61"/>
      <c r="C131" s="61"/>
      <c r="D131" s="61"/>
      <c r="E131" s="61"/>
      <c r="F131" s="61"/>
      <c r="G131" s="61"/>
      <c r="H131" s="61"/>
      <c r="I131" s="50"/>
      <c r="J131" s="61"/>
      <c r="K131" s="61"/>
      <c r="L131" s="61"/>
      <c r="M131" s="61"/>
      <c r="N131" s="61"/>
      <c r="O131" s="61"/>
      <c r="P131" s="61"/>
      <c r="Q131" s="50"/>
    </row>
    <row r="132" spans="1:17" x14ac:dyDescent="0.3">
      <c r="A132" s="50"/>
      <c r="B132" s="61"/>
      <c r="C132" s="61"/>
      <c r="D132" s="61"/>
      <c r="E132" s="61"/>
      <c r="F132" s="41" t="s">
        <v>28</v>
      </c>
      <c r="G132" s="42">
        <f>SUM(C119:H119)</f>
        <v>18</v>
      </c>
      <c r="H132" s="41" t="s">
        <v>29</v>
      </c>
      <c r="I132" s="50"/>
      <c r="J132" s="61"/>
      <c r="K132" s="61"/>
      <c r="L132" s="61"/>
      <c r="M132" s="61"/>
      <c r="N132" s="61"/>
      <c r="O132" s="61"/>
      <c r="P132" s="61"/>
      <c r="Q132" s="50"/>
    </row>
    <row r="133" spans="1:17" x14ac:dyDescent="0.3">
      <c r="A133" s="56"/>
      <c r="B133" s="56"/>
      <c r="C133" s="56"/>
      <c r="D133" s="56"/>
      <c r="E133" s="56"/>
      <c r="F133" s="56"/>
      <c r="G133" s="16"/>
      <c r="H133" s="222"/>
      <c r="I133" s="56"/>
      <c r="J133" s="56"/>
      <c r="K133" s="56"/>
      <c r="L133" s="56"/>
      <c r="M133" s="56"/>
      <c r="N133" s="56"/>
      <c r="O133" s="16"/>
      <c r="P133" s="222"/>
      <c r="Q133" s="56"/>
    </row>
    <row r="134" spans="1:17" x14ac:dyDescent="0.3">
      <c r="A134" s="56"/>
      <c r="B134" s="56"/>
      <c r="C134" s="56"/>
      <c r="D134" s="56"/>
      <c r="E134" s="56"/>
      <c r="F134" s="56"/>
      <c r="G134" s="16"/>
      <c r="H134" s="222"/>
      <c r="I134" s="56"/>
      <c r="J134" s="56"/>
      <c r="K134" s="56"/>
      <c r="L134" s="56"/>
      <c r="M134" s="56"/>
      <c r="N134" s="56"/>
      <c r="O134" s="16"/>
      <c r="P134" s="222"/>
      <c r="Q134" s="56"/>
    </row>
    <row r="135" spans="1:17" ht="18.75" hidden="1" x14ac:dyDescent="0.3">
      <c r="A135" s="56"/>
      <c r="B135" s="64"/>
      <c r="C135" s="11"/>
      <c r="D135" s="11"/>
      <c r="E135" s="11"/>
      <c r="F135" s="11"/>
      <c r="G135" s="11"/>
      <c r="H135" s="10"/>
      <c r="I135" s="56"/>
      <c r="J135" s="64"/>
      <c r="K135" s="11"/>
      <c r="L135" s="11"/>
      <c r="M135" s="11"/>
      <c r="N135" s="11"/>
      <c r="O135" s="11"/>
      <c r="P135" s="10"/>
      <c r="Q135" s="56"/>
    </row>
    <row r="136" spans="1:17" hidden="1" x14ac:dyDescent="0.3">
      <c r="A136" s="50"/>
      <c r="B136" s="40" t="s">
        <v>16</v>
      </c>
      <c r="C136" s="39" t="s">
        <v>22</v>
      </c>
      <c r="D136" s="39" t="s">
        <v>23</v>
      </c>
      <c r="E136" s="39" t="s">
        <v>24</v>
      </c>
      <c r="F136" s="39" t="s">
        <v>25</v>
      </c>
      <c r="G136" s="39" t="s">
        <v>26</v>
      </c>
      <c r="H136" s="39" t="s">
        <v>27</v>
      </c>
      <c r="I136" s="50"/>
      <c r="J136" s="40" t="s">
        <v>16</v>
      </c>
      <c r="K136" s="39" t="s">
        <v>22</v>
      </c>
      <c r="L136" s="39" t="s">
        <v>23</v>
      </c>
      <c r="M136" s="39" t="s">
        <v>24</v>
      </c>
      <c r="N136" s="39" t="s">
        <v>25</v>
      </c>
      <c r="O136" s="39" t="s">
        <v>26</v>
      </c>
      <c r="P136" s="39" t="s">
        <v>27</v>
      </c>
      <c r="Q136" s="50"/>
    </row>
    <row r="137" spans="1:17" hidden="1" x14ac:dyDescent="0.3">
      <c r="A137" s="50"/>
      <c r="B137" s="36" t="s">
        <v>21</v>
      </c>
      <c r="C137" s="36">
        <f>COUNTIF('REKOD PRESTASI MURID'!$U$11:$U$70,1)</f>
        <v>0</v>
      </c>
      <c r="D137" s="36">
        <f>COUNTIF('REKOD PRESTASI MURID'!$U$11:$U$70,2)</f>
        <v>0</v>
      </c>
      <c r="E137" s="36">
        <f>COUNTIF('REKOD PRESTASI MURID'!$U$11:$U$70,3)</f>
        <v>0</v>
      </c>
      <c r="F137" s="36">
        <f>COUNTIF('REKOD PRESTASI MURID'!$U$11:$U$70,4)</f>
        <v>0</v>
      </c>
      <c r="G137" s="36">
        <f>COUNTIF('REKOD PRESTASI MURID'!$U$11:$U$70,5)</f>
        <v>0</v>
      </c>
      <c r="H137" s="36">
        <f>COUNTIF('REKOD PRESTASI MURID'!$U$11:$U$70,6)</f>
        <v>0</v>
      </c>
      <c r="I137" s="50"/>
      <c r="J137" s="36" t="s">
        <v>21</v>
      </c>
      <c r="K137" s="36">
        <f>COUNTIF('REKOD PRESTASI MURID'!$W$11:$W$70,1)</f>
        <v>0</v>
      </c>
      <c r="L137" s="36">
        <f>COUNTIF('REKOD PRESTASI MURID'!$W$11:$W$70,2)</f>
        <v>0</v>
      </c>
      <c r="M137" s="36">
        <f>COUNTIF('REKOD PRESTASI MURID'!$W$11:$W$70,3)</f>
        <v>0</v>
      </c>
      <c r="N137" s="36">
        <f>COUNTIF('REKOD PRESTASI MURID'!$W$11:$W$70,4)</f>
        <v>0</v>
      </c>
      <c r="O137" s="36">
        <f>COUNTIF('REKOD PRESTASI MURID'!$W$11:$W$70,5)</f>
        <v>0</v>
      </c>
      <c r="P137" s="36">
        <f>COUNTIF('REKOD PRESTASI MURID'!$W$11:$W$70,6)</f>
        <v>0</v>
      </c>
      <c r="Q137" s="50"/>
    </row>
    <row r="138" spans="1:17" hidden="1" x14ac:dyDescent="0.3">
      <c r="A138" s="50"/>
      <c r="B138" s="61"/>
      <c r="C138" s="61"/>
      <c r="D138" s="61"/>
      <c r="E138" s="61"/>
      <c r="F138" s="61"/>
      <c r="G138" s="61"/>
      <c r="H138" s="61"/>
      <c r="I138" s="50"/>
      <c r="J138" s="61"/>
      <c r="K138" s="61"/>
      <c r="L138" s="61"/>
      <c r="M138" s="61"/>
      <c r="N138" s="61"/>
      <c r="O138" s="61"/>
      <c r="P138" s="61"/>
      <c r="Q138" s="50"/>
    </row>
    <row r="139" spans="1:17" hidden="1" x14ac:dyDescent="0.3">
      <c r="A139" s="50"/>
      <c r="B139" s="61"/>
      <c r="C139" s="61"/>
      <c r="D139" s="61"/>
      <c r="E139" s="61"/>
      <c r="F139" s="61"/>
      <c r="G139" s="61"/>
      <c r="H139" s="61"/>
      <c r="I139" s="50"/>
      <c r="J139" s="61"/>
      <c r="K139" s="61"/>
      <c r="L139" s="61"/>
      <c r="M139" s="61"/>
      <c r="N139" s="37"/>
      <c r="O139" s="37"/>
      <c r="P139" s="37"/>
      <c r="Q139" s="50"/>
    </row>
    <row r="140" spans="1:17" hidden="1" x14ac:dyDescent="0.3">
      <c r="A140" s="50"/>
      <c r="B140" s="61"/>
      <c r="C140" s="61"/>
      <c r="D140" s="61"/>
      <c r="E140" s="61"/>
      <c r="F140" s="61"/>
      <c r="G140" s="61"/>
      <c r="H140" s="61"/>
      <c r="I140" s="50"/>
      <c r="J140" s="61"/>
      <c r="K140" s="61"/>
      <c r="L140" s="61"/>
      <c r="M140" s="61"/>
      <c r="N140" s="37"/>
      <c r="O140" s="37"/>
      <c r="P140" s="37"/>
      <c r="Q140" s="50"/>
    </row>
    <row r="141" spans="1:17" hidden="1" x14ac:dyDescent="0.3">
      <c r="A141" s="50"/>
      <c r="B141" s="61"/>
      <c r="C141" s="61"/>
      <c r="D141" s="61"/>
      <c r="E141" s="61"/>
      <c r="F141" s="61"/>
      <c r="G141" s="61"/>
      <c r="H141" s="61"/>
      <c r="I141" s="50"/>
      <c r="J141" s="61"/>
      <c r="K141" s="61"/>
      <c r="L141" s="61"/>
      <c r="M141" s="61"/>
      <c r="N141" s="37"/>
      <c r="O141" s="37"/>
      <c r="P141" s="37"/>
      <c r="Q141" s="50"/>
    </row>
    <row r="142" spans="1:17" hidden="1" x14ac:dyDescent="0.3">
      <c r="A142" s="50"/>
      <c r="B142" s="61"/>
      <c r="C142" s="61"/>
      <c r="D142" s="61"/>
      <c r="E142" s="61"/>
      <c r="F142" s="61"/>
      <c r="G142" s="61"/>
      <c r="H142" s="61"/>
      <c r="I142" s="50"/>
      <c r="J142" s="61"/>
      <c r="K142" s="61"/>
      <c r="L142" s="61"/>
      <c r="M142" s="61"/>
      <c r="N142" s="37"/>
      <c r="O142" s="37"/>
      <c r="P142" s="37"/>
      <c r="Q142" s="50"/>
    </row>
    <row r="143" spans="1:17" hidden="1" x14ac:dyDescent="0.3">
      <c r="A143" s="50"/>
      <c r="B143" s="61"/>
      <c r="C143" s="61"/>
      <c r="D143" s="61"/>
      <c r="E143" s="61"/>
      <c r="F143" s="61"/>
      <c r="G143" s="61"/>
      <c r="H143" s="61"/>
      <c r="I143" s="50"/>
      <c r="J143" s="61"/>
      <c r="K143" s="61"/>
      <c r="L143" s="61"/>
      <c r="M143" s="61"/>
      <c r="N143" s="37"/>
      <c r="O143" s="37"/>
      <c r="P143" s="37"/>
      <c r="Q143" s="50"/>
    </row>
    <row r="144" spans="1:17" hidden="1" x14ac:dyDescent="0.3">
      <c r="A144" s="50"/>
      <c r="B144" s="61"/>
      <c r="C144" s="61"/>
      <c r="D144" s="61"/>
      <c r="E144" s="61"/>
      <c r="F144" s="61"/>
      <c r="G144" s="61"/>
      <c r="H144" s="61"/>
      <c r="I144" s="50"/>
      <c r="J144" s="61"/>
      <c r="K144" s="61"/>
      <c r="L144" s="61"/>
      <c r="M144" s="61"/>
      <c r="N144" s="37"/>
      <c r="O144" s="37"/>
      <c r="P144" s="37"/>
      <c r="Q144" s="50"/>
    </row>
    <row r="145" spans="1:17" hidden="1" x14ac:dyDescent="0.3">
      <c r="A145" s="50"/>
      <c r="B145" s="61"/>
      <c r="C145" s="61"/>
      <c r="D145" s="61"/>
      <c r="E145" s="61"/>
      <c r="F145" s="61"/>
      <c r="G145" s="61"/>
      <c r="H145" s="61"/>
      <c r="I145" s="50"/>
      <c r="J145" s="61"/>
      <c r="K145" s="61"/>
      <c r="L145" s="61"/>
      <c r="M145" s="61"/>
      <c r="N145" s="37"/>
      <c r="O145" s="37"/>
      <c r="P145" s="37"/>
      <c r="Q145" s="50"/>
    </row>
    <row r="146" spans="1:17" hidden="1" x14ac:dyDescent="0.3">
      <c r="A146" s="50"/>
      <c r="B146" s="61"/>
      <c r="C146" s="61"/>
      <c r="D146" s="61"/>
      <c r="E146" s="61"/>
      <c r="F146" s="61"/>
      <c r="G146" s="61"/>
      <c r="H146" s="61"/>
      <c r="I146" s="50"/>
      <c r="J146" s="61"/>
      <c r="K146" s="61"/>
      <c r="L146" s="61"/>
      <c r="M146" s="61"/>
      <c r="N146" s="37"/>
      <c r="O146" s="37"/>
      <c r="P146" s="37"/>
      <c r="Q146" s="50"/>
    </row>
    <row r="147" spans="1:17" hidden="1" x14ac:dyDescent="0.3">
      <c r="A147" s="50"/>
      <c r="B147" s="61"/>
      <c r="C147" s="61"/>
      <c r="D147" s="61"/>
      <c r="E147" s="61"/>
      <c r="F147" s="61"/>
      <c r="G147" s="61"/>
      <c r="H147" s="61"/>
      <c r="I147" s="50"/>
      <c r="J147" s="61"/>
      <c r="K147" s="61"/>
      <c r="L147" s="61"/>
      <c r="M147" s="61"/>
      <c r="N147" s="61"/>
      <c r="O147" s="61"/>
      <c r="P147" s="61"/>
      <c r="Q147" s="50"/>
    </row>
    <row r="148" spans="1:17" hidden="1" x14ac:dyDescent="0.3">
      <c r="A148" s="50"/>
      <c r="B148" s="61"/>
      <c r="C148" s="61"/>
      <c r="D148" s="61"/>
      <c r="E148" s="61"/>
      <c r="F148" s="61"/>
      <c r="G148" s="61"/>
      <c r="H148" s="61"/>
      <c r="I148" s="50"/>
      <c r="J148" s="61"/>
      <c r="K148" s="61"/>
      <c r="L148" s="61"/>
      <c r="M148" s="61"/>
      <c r="N148" s="61"/>
      <c r="O148" s="61"/>
      <c r="P148" s="61"/>
      <c r="Q148" s="50"/>
    </row>
    <row r="149" spans="1:17" hidden="1" x14ac:dyDescent="0.3">
      <c r="A149" s="50"/>
      <c r="B149" s="61"/>
      <c r="C149" s="61"/>
      <c r="D149" s="61"/>
      <c r="E149" s="61"/>
      <c r="F149" s="61"/>
      <c r="G149" s="61"/>
      <c r="H149" s="61"/>
      <c r="I149" s="50"/>
      <c r="J149" s="61"/>
      <c r="K149" s="61"/>
      <c r="L149" s="61"/>
      <c r="M149" s="61"/>
      <c r="N149" s="61"/>
      <c r="O149" s="61"/>
      <c r="P149" s="61"/>
      <c r="Q149" s="50"/>
    </row>
    <row r="150" spans="1:17" hidden="1" x14ac:dyDescent="0.3">
      <c r="A150" s="50"/>
      <c r="B150" s="61"/>
      <c r="C150" s="61"/>
      <c r="D150" s="61"/>
      <c r="E150" s="61"/>
      <c r="F150" s="41" t="s">
        <v>28</v>
      </c>
      <c r="G150" s="42">
        <f>SUM(C137:H137)</f>
        <v>0</v>
      </c>
      <c r="H150" s="41" t="s">
        <v>29</v>
      </c>
      <c r="I150" s="51"/>
      <c r="J150" s="61"/>
      <c r="K150" s="61"/>
      <c r="L150" s="61"/>
      <c r="M150" s="61"/>
      <c r="N150" s="41" t="s">
        <v>28</v>
      </c>
      <c r="O150" s="42">
        <f>SUM(K137:P137)</f>
        <v>0</v>
      </c>
      <c r="P150" s="41" t="s">
        <v>29</v>
      </c>
      <c r="Q150" s="50"/>
    </row>
    <row r="151" spans="1:17" hidden="1" x14ac:dyDescent="0.3">
      <c r="A151" s="50"/>
      <c r="B151" s="50"/>
      <c r="C151" s="50"/>
      <c r="D151" s="50"/>
      <c r="E151" s="50"/>
      <c r="F151" s="50"/>
      <c r="G151" s="51"/>
      <c r="H151" s="223"/>
      <c r="I151" s="51"/>
      <c r="J151" s="50"/>
      <c r="K151" s="50"/>
      <c r="L151" s="50"/>
      <c r="M151" s="50"/>
      <c r="N151" s="50"/>
      <c r="O151" s="51"/>
      <c r="P151" s="223"/>
      <c r="Q151" s="50"/>
    </row>
    <row r="152" spans="1:17" hidden="1" x14ac:dyDescent="0.3">
      <c r="A152" s="50"/>
      <c r="B152" s="50"/>
      <c r="C152" s="50"/>
      <c r="D152" s="50"/>
      <c r="E152" s="50"/>
      <c r="F152" s="50"/>
      <c r="G152" s="51"/>
      <c r="H152" s="223"/>
      <c r="I152" s="51"/>
      <c r="J152" s="50"/>
      <c r="K152" s="50"/>
      <c r="L152" s="50"/>
      <c r="M152" s="50"/>
      <c r="N152" s="50"/>
      <c r="O152" s="51"/>
      <c r="P152" s="223"/>
      <c r="Q152" s="50"/>
    </row>
    <row r="153" spans="1:17" ht="18.75" hidden="1" x14ac:dyDescent="0.3">
      <c r="A153" s="50"/>
      <c r="B153" s="64"/>
      <c r="C153" s="11"/>
      <c r="D153" s="11"/>
      <c r="E153" s="11"/>
      <c r="F153" s="11"/>
      <c r="G153" s="11"/>
      <c r="H153" s="10"/>
      <c r="I153" s="16"/>
      <c r="J153" s="64"/>
      <c r="K153" s="11"/>
      <c r="L153" s="11"/>
      <c r="M153" s="11"/>
      <c r="N153" s="11"/>
      <c r="O153" s="11"/>
      <c r="P153" s="10"/>
      <c r="Q153" s="56"/>
    </row>
    <row r="154" spans="1:17" hidden="1" x14ac:dyDescent="0.3">
      <c r="A154" s="50"/>
      <c r="B154" s="40" t="s">
        <v>16</v>
      </c>
      <c r="C154" s="39" t="s">
        <v>22</v>
      </c>
      <c r="D154" s="39" t="s">
        <v>23</v>
      </c>
      <c r="E154" s="39" t="s">
        <v>24</v>
      </c>
      <c r="F154" s="39" t="s">
        <v>25</v>
      </c>
      <c r="G154" s="39" t="s">
        <v>26</v>
      </c>
      <c r="H154" s="39" t="s">
        <v>27</v>
      </c>
      <c r="I154" s="50"/>
      <c r="J154" s="40" t="s">
        <v>16</v>
      </c>
      <c r="K154" s="39" t="s">
        <v>22</v>
      </c>
      <c r="L154" s="39" t="s">
        <v>23</v>
      </c>
      <c r="M154" s="39" t="s">
        <v>24</v>
      </c>
      <c r="N154" s="39" t="s">
        <v>25</v>
      </c>
      <c r="O154" s="39" t="s">
        <v>26</v>
      </c>
      <c r="P154" s="39" t="s">
        <v>27</v>
      </c>
      <c r="Q154" s="50"/>
    </row>
    <row r="155" spans="1:17" hidden="1" x14ac:dyDescent="0.3">
      <c r="A155" s="50"/>
      <c r="B155" s="36" t="s">
        <v>21</v>
      </c>
      <c r="C155" s="36">
        <f>COUNTIF('REKOD PRESTASI MURID'!$X$11:$X$70,1)</f>
        <v>0</v>
      </c>
      <c r="D155" s="36">
        <f>COUNTIF('REKOD PRESTASI MURID'!$X$11:$X$70,2)</f>
        <v>0</v>
      </c>
      <c r="E155" s="36">
        <f>COUNTIF('REKOD PRESTASI MURID'!$X$11:$X$70,3)</f>
        <v>0</v>
      </c>
      <c r="F155" s="36">
        <f>COUNTIF('REKOD PRESTASI MURID'!$X$11:$X$70,4)</f>
        <v>0</v>
      </c>
      <c r="G155" s="36">
        <f>COUNTIF('REKOD PRESTASI MURID'!$X$11:$X$70,5)</f>
        <v>0</v>
      </c>
      <c r="H155" s="36">
        <f>COUNTIF('REKOD PRESTASI MURID'!$X$11:$X$70,6)</f>
        <v>0</v>
      </c>
      <c r="I155" s="50"/>
      <c r="J155" s="36" t="s">
        <v>21</v>
      </c>
      <c r="K155" s="36">
        <f>COUNTIF('REKOD PRESTASI MURID'!$Y$11:$Y$70,1)</f>
        <v>0</v>
      </c>
      <c r="L155" s="36">
        <f>COUNTIF('REKOD PRESTASI MURID'!$Y$11:$Y$70,2)</f>
        <v>0</v>
      </c>
      <c r="M155" s="36">
        <f>COUNTIF('REKOD PRESTASI MURID'!$Y$11:$Y$70,3)</f>
        <v>0</v>
      </c>
      <c r="N155" s="38">
        <f>COUNTIF('REKOD PRESTASI MURID'!$Y$11:$Y$70,4)</f>
        <v>0</v>
      </c>
      <c r="O155" s="36">
        <f>COUNTIF('REKOD PRESTASI MURID'!$Y$11:$Y$70,5)</f>
        <v>0</v>
      </c>
      <c r="P155" s="36">
        <f>COUNTIF('REKOD PRESTASI MURID'!$Y$11:$Y$70,6)</f>
        <v>0</v>
      </c>
      <c r="Q155" s="50"/>
    </row>
    <row r="156" spans="1:17" hidden="1" x14ac:dyDescent="0.3">
      <c r="A156" s="50"/>
      <c r="B156" s="50"/>
      <c r="C156" s="50"/>
      <c r="D156" s="50"/>
      <c r="E156" s="50"/>
      <c r="F156" s="50"/>
      <c r="G156" s="50"/>
      <c r="H156" s="50"/>
      <c r="I156" s="50"/>
      <c r="J156" s="50"/>
      <c r="K156" s="50"/>
      <c r="L156" s="50"/>
      <c r="M156" s="50"/>
      <c r="N156" s="50"/>
      <c r="O156" s="50"/>
      <c r="P156" s="50"/>
      <c r="Q156" s="50"/>
    </row>
    <row r="157" spans="1:17" hidden="1" x14ac:dyDescent="0.3">
      <c r="A157" s="50"/>
      <c r="B157" s="50"/>
      <c r="C157" s="50"/>
      <c r="D157" s="50"/>
      <c r="E157" s="50"/>
      <c r="F157" s="50"/>
      <c r="G157" s="50"/>
      <c r="H157" s="50"/>
      <c r="I157" s="50"/>
      <c r="J157" s="50"/>
      <c r="K157" s="50"/>
      <c r="L157" s="50"/>
      <c r="M157" s="50"/>
      <c r="N157" s="50"/>
      <c r="O157" s="50"/>
      <c r="P157" s="50"/>
      <c r="Q157" s="50"/>
    </row>
    <row r="158" spans="1:17" hidden="1" x14ac:dyDescent="0.3">
      <c r="A158" s="50"/>
      <c r="B158" s="50"/>
      <c r="C158" s="50"/>
      <c r="D158" s="50"/>
      <c r="E158" s="50"/>
      <c r="F158" s="50"/>
      <c r="G158" s="50"/>
      <c r="H158" s="50"/>
      <c r="I158" s="50"/>
      <c r="J158" s="50"/>
      <c r="K158" s="50"/>
      <c r="L158" s="50"/>
      <c r="M158" s="50"/>
      <c r="N158" s="50"/>
      <c r="O158" s="50"/>
      <c r="P158" s="50"/>
      <c r="Q158" s="50"/>
    </row>
    <row r="159" spans="1:17" hidden="1" x14ac:dyDescent="0.3">
      <c r="A159" s="50"/>
      <c r="B159" s="50"/>
      <c r="C159" s="50"/>
      <c r="D159" s="50"/>
      <c r="E159" s="50"/>
      <c r="F159" s="50"/>
      <c r="G159" s="50"/>
      <c r="H159" s="50"/>
      <c r="I159" s="50"/>
      <c r="J159" s="50"/>
      <c r="K159" s="50"/>
      <c r="L159" s="50"/>
      <c r="M159" s="50"/>
      <c r="N159" s="50"/>
      <c r="O159" s="50"/>
      <c r="P159" s="50"/>
      <c r="Q159" s="50"/>
    </row>
    <row r="160" spans="1:17" hidden="1" x14ac:dyDescent="0.3">
      <c r="A160" s="50"/>
      <c r="B160" s="50"/>
      <c r="C160" s="50"/>
      <c r="D160" s="50"/>
      <c r="E160" s="50"/>
      <c r="F160" s="50"/>
      <c r="G160" s="50"/>
      <c r="H160" s="50"/>
      <c r="I160" s="50"/>
      <c r="J160" s="50"/>
      <c r="K160" s="50"/>
      <c r="L160" s="50"/>
      <c r="M160" s="50"/>
      <c r="N160" s="50"/>
      <c r="O160" s="50"/>
      <c r="P160" s="50"/>
      <c r="Q160" s="50"/>
    </row>
    <row r="161" spans="1:17" hidden="1" x14ac:dyDescent="0.3">
      <c r="A161" s="50"/>
      <c r="B161" s="50"/>
      <c r="C161" s="50"/>
      <c r="D161" s="50"/>
      <c r="E161" s="50"/>
      <c r="F161" s="50"/>
      <c r="G161" s="50"/>
      <c r="H161" s="50"/>
      <c r="I161" s="50"/>
      <c r="J161" s="50"/>
      <c r="K161" s="50"/>
      <c r="L161" s="50"/>
      <c r="M161" s="50"/>
      <c r="N161" s="50"/>
      <c r="O161" s="50"/>
      <c r="P161" s="50"/>
      <c r="Q161" s="50"/>
    </row>
    <row r="162" spans="1:17" hidden="1" x14ac:dyDescent="0.3">
      <c r="A162" s="50"/>
      <c r="B162" s="50"/>
      <c r="C162" s="50"/>
      <c r="D162" s="50"/>
      <c r="E162" s="50"/>
      <c r="F162" s="50"/>
      <c r="G162" s="50"/>
      <c r="H162" s="50"/>
      <c r="I162" s="50"/>
      <c r="J162" s="50"/>
      <c r="K162" s="50"/>
      <c r="L162" s="50"/>
      <c r="M162" s="50"/>
      <c r="N162" s="50"/>
      <c r="O162" s="50"/>
      <c r="P162" s="50"/>
      <c r="Q162" s="50"/>
    </row>
    <row r="163" spans="1:17" hidden="1" x14ac:dyDescent="0.3">
      <c r="A163" s="50"/>
      <c r="B163" s="50"/>
      <c r="C163" s="50"/>
      <c r="D163" s="50"/>
      <c r="E163" s="50"/>
      <c r="F163" s="50"/>
      <c r="G163" s="50"/>
      <c r="H163" s="50"/>
      <c r="I163" s="50"/>
      <c r="J163" s="50"/>
      <c r="K163" s="50"/>
      <c r="L163" s="50"/>
      <c r="M163" s="50"/>
      <c r="N163" s="50"/>
      <c r="O163" s="50"/>
      <c r="P163" s="50"/>
      <c r="Q163" s="50"/>
    </row>
    <row r="164" spans="1:17" hidden="1" x14ac:dyDescent="0.3">
      <c r="A164" s="50"/>
      <c r="B164" s="50"/>
      <c r="C164" s="50"/>
      <c r="D164" s="50"/>
      <c r="E164" s="50"/>
      <c r="F164" s="50"/>
      <c r="G164" s="50"/>
      <c r="H164" s="50"/>
      <c r="I164" s="50"/>
      <c r="J164" s="50"/>
      <c r="K164" s="50"/>
      <c r="L164" s="50"/>
      <c r="M164" s="50"/>
      <c r="N164" s="50"/>
      <c r="O164" s="50"/>
      <c r="P164" s="50"/>
      <c r="Q164" s="50"/>
    </row>
    <row r="165" spans="1:17" hidden="1" x14ac:dyDescent="0.3">
      <c r="A165" s="50"/>
      <c r="B165" s="50"/>
      <c r="C165" s="50"/>
      <c r="D165" s="50"/>
      <c r="E165" s="50"/>
      <c r="F165" s="50"/>
      <c r="G165" s="50"/>
      <c r="H165" s="50"/>
      <c r="I165" s="50"/>
      <c r="J165" s="50"/>
      <c r="K165" s="50"/>
      <c r="L165" s="50"/>
      <c r="M165" s="50"/>
      <c r="N165" s="50"/>
      <c r="O165" s="50"/>
      <c r="P165" s="50"/>
      <c r="Q165" s="50"/>
    </row>
    <row r="166" spans="1:17" hidden="1" x14ac:dyDescent="0.3">
      <c r="A166" s="50"/>
      <c r="B166" s="50"/>
      <c r="C166" s="50"/>
      <c r="D166" s="50"/>
      <c r="E166" s="50"/>
      <c r="F166" s="50"/>
      <c r="G166" s="50"/>
      <c r="H166" s="50"/>
      <c r="I166" s="50"/>
      <c r="J166" s="50"/>
      <c r="K166" s="50"/>
      <c r="L166" s="50"/>
      <c r="M166" s="50"/>
      <c r="N166" s="50"/>
      <c r="O166" s="50"/>
      <c r="P166" s="50"/>
      <c r="Q166" s="50"/>
    </row>
    <row r="167" spans="1:17" hidden="1" x14ac:dyDescent="0.3">
      <c r="A167" s="50"/>
      <c r="B167" s="50"/>
      <c r="C167" s="50"/>
      <c r="D167" s="50"/>
      <c r="E167" s="50"/>
      <c r="F167" s="50"/>
      <c r="G167" s="50"/>
      <c r="H167" s="50"/>
      <c r="I167" s="50"/>
      <c r="J167" s="50"/>
      <c r="K167" s="50"/>
      <c r="L167" s="50"/>
      <c r="M167" s="50"/>
      <c r="N167" s="50"/>
      <c r="O167" s="50"/>
      <c r="P167" s="50"/>
      <c r="Q167" s="50"/>
    </row>
    <row r="168" spans="1:17" hidden="1" x14ac:dyDescent="0.3">
      <c r="A168" s="50"/>
      <c r="B168" s="50"/>
      <c r="C168" s="50"/>
      <c r="D168" s="50"/>
      <c r="E168" s="50"/>
      <c r="F168" s="41" t="s">
        <v>28</v>
      </c>
      <c r="G168" s="42">
        <f>SUM(C155:H155)</f>
        <v>0</v>
      </c>
      <c r="H168" s="41" t="s">
        <v>29</v>
      </c>
      <c r="I168" s="50"/>
      <c r="J168" s="50"/>
      <c r="K168" s="50"/>
      <c r="L168" s="50"/>
      <c r="M168" s="50"/>
      <c r="N168" s="41" t="s">
        <v>28</v>
      </c>
      <c r="O168" s="42">
        <f>SUM(K155:P155)</f>
        <v>0</v>
      </c>
      <c r="P168" s="41" t="s">
        <v>29</v>
      </c>
      <c r="Q168" s="50"/>
    </row>
    <row r="169" spans="1:17" hidden="1" x14ac:dyDescent="0.3">
      <c r="A169" s="50"/>
      <c r="B169" s="50"/>
      <c r="C169" s="50"/>
      <c r="D169" s="50"/>
      <c r="E169" s="50"/>
      <c r="F169" s="50"/>
      <c r="G169" s="50"/>
      <c r="H169" s="50"/>
      <c r="I169" s="50"/>
      <c r="J169" s="50"/>
      <c r="K169" s="50"/>
      <c r="L169" s="50"/>
      <c r="M169" s="50"/>
      <c r="N169" s="50"/>
      <c r="O169" s="50"/>
      <c r="P169" s="50"/>
      <c r="Q169" s="50"/>
    </row>
    <row r="170" spans="1:17" hidden="1" x14ac:dyDescent="0.3">
      <c r="A170" s="50"/>
      <c r="B170" s="50"/>
      <c r="C170" s="50"/>
      <c r="D170" s="50"/>
      <c r="E170" s="50"/>
      <c r="F170" s="50"/>
      <c r="G170" s="50"/>
      <c r="H170" s="50"/>
      <c r="I170" s="50"/>
      <c r="J170" s="50"/>
      <c r="K170" s="50"/>
      <c r="L170" s="50"/>
      <c r="M170" s="50"/>
      <c r="N170" s="50"/>
      <c r="O170" s="50"/>
      <c r="P170" s="50"/>
      <c r="Q170" s="50"/>
    </row>
    <row r="171" spans="1:17" hidden="1" x14ac:dyDescent="0.3">
      <c r="A171" s="50"/>
      <c r="B171" s="50"/>
      <c r="C171" s="50"/>
      <c r="D171" s="50"/>
      <c r="E171" s="50"/>
      <c r="F171" s="50"/>
      <c r="G171" s="50"/>
      <c r="H171" s="50"/>
      <c r="I171" s="50"/>
      <c r="J171" s="50"/>
      <c r="K171" s="50"/>
      <c r="L171" s="50"/>
      <c r="M171" s="50"/>
      <c r="N171" s="50"/>
      <c r="O171" s="50"/>
      <c r="P171" s="50"/>
      <c r="Q171" s="50"/>
    </row>
  </sheetData>
  <mergeCells count="19">
    <mergeCell ref="H43:H44"/>
    <mergeCell ref="P43:P44"/>
    <mergeCell ref="H61:H62"/>
    <mergeCell ref="P61:P62"/>
    <mergeCell ref="A1:Q4"/>
    <mergeCell ref="H6:H7"/>
    <mergeCell ref="P6:P7"/>
    <mergeCell ref="H25:H26"/>
    <mergeCell ref="P25:P26"/>
    <mergeCell ref="H133:H134"/>
    <mergeCell ref="P133:P134"/>
    <mergeCell ref="H151:H152"/>
    <mergeCell ref="P151:P152"/>
    <mergeCell ref="H79:H80"/>
    <mergeCell ref="P79:P80"/>
    <mergeCell ref="H97:H98"/>
    <mergeCell ref="P97:P98"/>
    <mergeCell ref="H115:H116"/>
    <mergeCell ref="P115:P116"/>
  </mergeCells>
  <printOptions horizontalCentered="1"/>
  <pageMargins left="0.25" right="0.25" top="0.75" bottom="0.75" header="0.3" footer="0.3"/>
  <pageSetup paperSize="9" scale="52" fitToHeight="0" orientation="portrait" blackAndWhite="1"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REKOD PRESTASI MURID</vt:lpstr>
      <vt:lpstr>LAPORAN MURID (INDIVIDU)</vt:lpstr>
      <vt:lpstr>DATA PERNYATAAN</vt:lpstr>
      <vt:lpstr>GRAF PELAPORAN</vt:lpstr>
      <vt:lpstr>'DATA PERNYATAAN'!Print_Area</vt:lpstr>
      <vt:lpstr>'LAPORAN MURID (INDIVIDU)'!Print_Area</vt:lpstr>
      <vt:lpstr>'REKOD PRESTASI MURID'!Print_Area</vt:lpstr>
      <vt:lpstr>'REKOD PRESTASI MURID'!Print_Titles</vt:lpstr>
    </vt:vector>
  </TitlesOfParts>
  <Company>Acer</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Valued Acer Customer</dc:creator>
  <cp:lastModifiedBy>user</cp:lastModifiedBy>
  <cp:lastPrinted>2015-03-20T06:35:42Z</cp:lastPrinted>
  <dcterms:created xsi:type="dcterms:W3CDTF">2013-07-10T02:44:08Z</dcterms:created>
  <dcterms:modified xsi:type="dcterms:W3CDTF">2015-12-26T13:30:19Z</dcterms:modified>
</cp:coreProperties>
</file>

<file path=userCustomization/customUI.xml><?xml version="1.0" encoding="utf-8"?>
<mso:customUI xmlns:mso="http://schemas.microsoft.com/office/2006/01/customui">
  <mso:ribbon>
    <mso:qat>
      <mso:documentControls>
        <mso:control idQ="mso:FormControlComboBox" visible="true"/>
      </mso:documentControls>
    </mso:qat>
  </mso:ribbon>
</mso:customUI>
</file>