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workbookProtection workbookAlgorithmName="SHA-512" workbookHashValue="IhcuJnIPJFx0o3dJndBW9TMs/4/ZGqrH5sh5kVXuIeRLJ4fdPxiRQWPfVJRqYQA4/JYyHEntxp1dLl4B24VgmQ==" workbookSaltValue="JIxfqFhpKeSDY4WBc8HteA==" workbookSpinCount="100000" lockStructure="1"/>
  <bookViews>
    <workbookView xWindow="0" yWindow="0" windowWidth="16605" windowHeight="8535" tabRatio="791"/>
  </bookViews>
  <sheets>
    <sheet name="REKOD PRESTASI MURID" sheetId="21" r:id="rId1"/>
    <sheet name="LAPORAN MURID (INDIVIDU)" sheetId="22" r:id="rId2"/>
    <sheet name="DATA PERNYATAAN TAHAP PGUASAAN " sheetId="5" r:id="rId3"/>
    <sheet name="GRAF PELAPORAN" sheetId="23" r:id="rId4"/>
  </sheets>
  <definedNames>
    <definedName name="_xlnm.Print_Area" localSheetId="2">'DATA PERNYATAAN TAHAP PGUASAAN '!$A$1:$B$89</definedName>
    <definedName name="_xlnm.Print_Area" localSheetId="1">'LAPORAN MURID (INDIVIDU)'!$A$1:$G$48</definedName>
    <definedName name="_xlnm.Print_Area" localSheetId="0">'REKOD PRESTASI MURID'!$A$1:$W$83</definedName>
    <definedName name="_xlnm.Print_Titles" localSheetId="0">'REKOD PRESTASI MURID'!$10:$10</definedName>
  </definedNames>
  <calcPr calcId="144525"/>
</workbook>
</file>

<file path=xl/calcChain.xml><?xml version="1.0" encoding="utf-8"?>
<calcChain xmlns="http://schemas.openxmlformats.org/spreadsheetml/2006/main">
  <c r="E15" i="22" l="1"/>
  <c r="H173" i="23" l="1"/>
  <c r="G173" i="23"/>
  <c r="F173" i="23"/>
  <c r="E173" i="23"/>
  <c r="D173" i="23"/>
  <c r="C173" i="23"/>
  <c r="E17" i="22"/>
  <c r="E29" i="22"/>
  <c r="F29" i="22" s="1"/>
  <c r="E28" i="22"/>
  <c r="F28" i="22" s="1"/>
  <c r="E27" i="22"/>
  <c r="F27" i="22" s="1"/>
  <c r="E26" i="22"/>
  <c r="F26" i="22" s="1"/>
  <c r="E25" i="22"/>
  <c r="F25" i="22" s="1"/>
  <c r="E24" i="22"/>
  <c r="F24" i="22" s="1"/>
  <c r="D21" i="22" l="1"/>
  <c r="D20" i="22" l="1"/>
  <c r="B4" i="22" l="1"/>
  <c r="G186" i="23" l="1"/>
  <c r="P155" i="23"/>
  <c r="O155" i="23"/>
  <c r="N155" i="23"/>
  <c r="M155" i="23"/>
  <c r="L155" i="23"/>
  <c r="K155" i="23"/>
  <c r="P137" i="23"/>
  <c r="O137" i="23"/>
  <c r="N137" i="23"/>
  <c r="M137" i="23"/>
  <c r="L137" i="23"/>
  <c r="K137" i="23"/>
  <c r="H137" i="23"/>
  <c r="G137" i="23"/>
  <c r="F137" i="23"/>
  <c r="E137" i="23"/>
  <c r="D137" i="23"/>
  <c r="C137" i="23"/>
  <c r="P119" i="23"/>
  <c r="O119" i="23"/>
  <c r="N119" i="23"/>
  <c r="M119" i="23"/>
  <c r="L119" i="23"/>
  <c r="K119" i="23"/>
  <c r="H119" i="23"/>
  <c r="G119" i="23"/>
  <c r="F119" i="23"/>
  <c r="E119" i="23"/>
  <c r="D119" i="23"/>
  <c r="C119" i="23"/>
  <c r="P101" i="23"/>
  <c r="O101" i="23"/>
  <c r="N101" i="23"/>
  <c r="M101" i="23"/>
  <c r="L101" i="23"/>
  <c r="K101" i="23"/>
  <c r="H101" i="23"/>
  <c r="G101" i="23"/>
  <c r="F101" i="23"/>
  <c r="E101" i="23"/>
  <c r="D101" i="23"/>
  <c r="C101" i="23"/>
  <c r="P83" i="23"/>
  <c r="O83" i="23"/>
  <c r="N83" i="23"/>
  <c r="M83" i="23"/>
  <c r="L83" i="23"/>
  <c r="K83" i="23"/>
  <c r="H83" i="23"/>
  <c r="G83" i="23"/>
  <c r="F83" i="23"/>
  <c r="E83" i="23"/>
  <c r="D83" i="23"/>
  <c r="C83" i="23"/>
  <c r="P65" i="23"/>
  <c r="O65" i="23"/>
  <c r="N65" i="23"/>
  <c r="M65" i="23"/>
  <c r="L65" i="23"/>
  <c r="K65" i="23"/>
  <c r="H65" i="23" l="1"/>
  <c r="G65" i="23"/>
  <c r="F65" i="23"/>
  <c r="E65" i="23"/>
  <c r="D65" i="23"/>
  <c r="C65" i="23"/>
  <c r="H155" i="23" l="1"/>
  <c r="G155" i="23"/>
  <c r="F155" i="23"/>
  <c r="E155" i="23"/>
  <c r="D155" i="23"/>
  <c r="C155" i="23"/>
  <c r="J153" i="23"/>
  <c r="B153" i="23"/>
  <c r="J135" i="23"/>
  <c r="B135" i="23"/>
  <c r="D37" i="22"/>
  <c r="D36" i="22"/>
  <c r="D35" i="22"/>
  <c r="D34" i="22"/>
  <c r="D33" i="22"/>
  <c r="D32" i="22"/>
  <c r="D31" i="22"/>
  <c r="D30" i="22"/>
  <c r="D29" i="22"/>
  <c r="D28" i="22"/>
  <c r="D27" i="22"/>
  <c r="D26" i="22"/>
  <c r="D25" i="22"/>
  <c r="D24" i="22"/>
  <c r="D23" i="22"/>
  <c r="D22" i="22"/>
  <c r="I14" i="22"/>
  <c r="J14" i="22" s="1"/>
  <c r="I15" i="22"/>
  <c r="J15" i="22" s="1"/>
  <c r="I16" i="22"/>
  <c r="J16" i="22" s="1"/>
  <c r="I17" i="22"/>
  <c r="J17" i="22" s="1"/>
  <c r="I18" i="22"/>
  <c r="J18" i="22" s="1"/>
  <c r="I19" i="22"/>
  <c r="J19" i="22" s="1"/>
  <c r="I20" i="22"/>
  <c r="J20" i="22" s="1"/>
  <c r="I21" i="22"/>
  <c r="J21" i="22" s="1"/>
  <c r="I22" i="22"/>
  <c r="J22" i="22" s="1"/>
  <c r="I23" i="22"/>
  <c r="J23" i="22" s="1"/>
  <c r="I24" i="22"/>
  <c r="J24" i="22" s="1"/>
  <c r="I25" i="22"/>
  <c r="J25" i="22" s="1"/>
  <c r="I26" i="22"/>
  <c r="J26" i="22" s="1"/>
  <c r="I27" i="22"/>
  <c r="J27" i="22" s="1"/>
  <c r="I28" i="22"/>
  <c r="J28" i="22" s="1"/>
  <c r="I29" i="22"/>
  <c r="J29" i="22" s="1"/>
  <c r="I30" i="22"/>
  <c r="J30" i="22" s="1"/>
  <c r="I31" i="22"/>
  <c r="J31" i="22" s="1"/>
  <c r="I32" i="22"/>
  <c r="J32" i="22" s="1"/>
  <c r="I33" i="22"/>
  <c r="J33" i="22" s="1"/>
  <c r="I34" i="22"/>
  <c r="J34" i="22" s="1"/>
  <c r="I35" i="22"/>
  <c r="J35" i="22" s="1"/>
  <c r="I36" i="22"/>
  <c r="J36" i="22" s="1"/>
  <c r="I37" i="22"/>
  <c r="J37" i="22" s="1"/>
  <c r="I38" i="22"/>
  <c r="J38" i="22" s="1"/>
  <c r="I39" i="22"/>
  <c r="J39" i="22" s="1"/>
  <c r="I40" i="22"/>
  <c r="J40" i="22" s="1"/>
  <c r="I41" i="22"/>
  <c r="J41" i="22" s="1"/>
  <c r="I42" i="22"/>
  <c r="J42" i="22" s="1"/>
  <c r="I43" i="22"/>
  <c r="J43" i="22" s="1"/>
  <c r="I44" i="22"/>
  <c r="J44" i="22" s="1"/>
  <c r="I45" i="22"/>
  <c r="J45" i="22" s="1"/>
  <c r="I46" i="22"/>
  <c r="J46" i="22" s="1"/>
  <c r="I47" i="22"/>
  <c r="J47" i="22" s="1"/>
  <c r="I48" i="22"/>
  <c r="J48" i="22" s="1"/>
  <c r="I49" i="22"/>
  <c r="J49" i="22" s="1"/>
  <c r="I50" i="22"/>
  <c r="J50" i="22" s="1"/>
  <c r="I51" i="22"/>
  <c r="J51" i="22" s="1"/>
  <c r="I52" i="22"/>
  <c r="J52" i="22" s="1"/>
  <c r="I53" i="22"/>
  <c r="J53" i="22" s="1"/>
  <c r="I54" i="22"/>
  <c r="J54" i="22" s="1"/>
  <c r="I55" i="22"/>
  <c r="J55" i="22" s="1"/>
  <c r="I56" i="22"/>
  <c r="J56" i="22" s="1"/>
  <c r="I57" i="22"/>
  <c r="J57" i="22" s="1"/>
  <c r="I58" i="22"/>
  <c r="J58" i="22" s="1"/>
  <c r="I59" i="22"/>
  <c r="J59" i="22" s="1"/>
  <c r="I60" i="22"/>
  <c r="J60" i="22" s="1"/>
  <c r="I61" i="22"/>
  <c r="J61" i="22" s="1"/>
  <c r="I62" i="22"/>
  <c r="J62" i="22" s="1"/>
  <c r="I63" i="22"/>
  <c r="J63" i="22" s="1"/>
  <c r="I64" i="22"/>
  <c r="J64" i="22" s="1"/>
  <c r="I65" i="22"/>
  <c r="J65" i="22" s="1"/>
  <c r="I66" i="22"/>
  <c r="J66" i="22" s="1"/>
  <c r="J117" i="23"/>
  <c r="B117" i="23"/>
  <c r="J99" i="23"/>
  <c r="B99" i="23"/>
  <c r="J81" i="23"/>
  <c r="B81" i="23"/>
  <c r="J63" i="23"/>
  <c r="B63" i="23"/>
  <c r="J45" i="23"/>
  <c r="B45" i="23"/>
  <c r="J27" i="23" l="1"/>
  <c r="B27" i="23"/>
  <c r="J8" i="23"/>
  <c r="B8" i="23"/>
  <c r="A1" i="23"/>
  <c r="B6" i="22" l="1"/>
  <c r="B16" i="22" l="1"/>
  <c r="D9" i="22" l="1"/>
  <c r="D12" i="21"/>
  <c r="D13" i="21"/>
  <c r="D14" i="21"/>
  <c r="D15" i="21"/>
  <c r="D16" i="21"/>
  <c r="D17" i="21"/>
  <c r="D18" i="21"/>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0" i="21"/>
  <c r="D61" i="21"/>
  <c r="D62" i="21"/>
  <c r="D63" i="21"/>
  <c r="D64" i="21"/>
  <c r="D65" i="21"/>
  <c r="D66" i="21"/>
  <c r="D67" i="21"/>
  <c r="D68" i="21"/>
  <c r="D69" i="21"/>
  <c r="D70" i="21"/>
  <c r="D11" i="21"/>
  <c r="B44" i="22" l="1"/>
  <c r="P47" i="23" l="1"/>
  <c r="O47" i="23"/>
  <c r="N47" i="23"/>
  <c r="M47" i="23"/>
  <c r="L47" i="23"/>
  <c r="K47" i="23"/>
  <c r="H47" i="23"/>
  <c r="G47" i="23"/>
  <c r="F47" i="23"/>
  <c r="E47" i="23"/>
  <c r="D47" i="23"/>
  <c r="C47" i="23"/>
  <c r="P29" i="23"/>
  <c r="O29" i="23"/>
  <c r="N29" i="23"/>
  <c r="M29" i="23"/>
  <c r="L29" i="23"/>
  <c r="K29" i="23"/>
  <c r="H29" i="23"/>
  <c r="G29" i="23"/>
  <c r="F29" i="23"/>
  <c r="E29" i="23"/>
  <c r="D29" i="23"/>
  <c r="C29" i="23"/>
  <c r="P10" i="23"/>
  <c r="O10" i="23"/>
  <c r="N10" i="23"/>
  <c r="M10" i="23"/>
  <c r="L10" i="23"/>
  <c r="K10" i="23"/>
  <c r="H10" i="23"/>
  <c r="G10" i="23"/>
  <c r="F10" i="23"/>
  <c r="E10" i="23"/>
  <c r="D10" i="23"/>
  <c r="C10" i="23"/>
  <c r="G168" i="23" l="1"/>
  <c r="O150" i="23"/>
  <c r="O168" i="23"/>
  <c r="O132" i="23"/>
  <c r="G132" i="23"/>
  <c r="G150" i="23"/>
  <c r="O23" i="23"/>
  <c r="O114" i="23"/>
  <c r="O78" i="23"/>
  <c r="O96" i="23"/>
  <c r="G78" i="23"/>
  <c r="G96" i="23"/>
  <c r="G114" i="23"/>
  <c r="O60" i="23"/>
  <c r="G60" i="23"/>
  <c r="G42" i="23"/>
  <c r="O42" i="23"/>
  <c r="G23" i="23"/>
  <c r="F45" i="22"/>
  <c r="F44" i="22"/>
  <c r="E23" i="22"/>
  <c r="F23" i="22" s="1"/>
  <c r="E22" i="22"/>
  <c r="F22" i="22" s="1"/>
  <c r="E21" i="22"/>
  <c r="F21" i="22" s="1"/>
  <c r="E20" i="22"/>
  <c r="B77" i="21"/>
  <c r="D8" i="22" l="1"/>
  <c r="F46" i="22"/>
  <c r="B46" i="22"/>
  <c r="B3" i="22" l="1"/>
  <c r="B2" i="22"/>
  <c r="B1" i="22" l="1"/>
  <c r="F20" i="22" l="1"/>
  <c r="D10" i="22"/>
  <c r="I7" i="22"/>
  <c r="J7" i="22" s="1"/>
  <c r="I8" i="22"/>
  <c r="J8" i="22" s="1"/>
  <c r="I9" i="22"/>
  <c r="J9" i="22" s="1"/>
  <c r="I10" i="22"/>
  <c r="J10" i="22" s="1"/>
  <c r="I11" i="22"/>
  <c r="J11" i="22" s="1"/>
  <c r="I12" i="22"/>
  <c r="J12" i="22" s="1"/>
  <c r="I13" i="22"/>
  <c r="J13" i="22" s="1"/>
  <c r="D12" i="22" l="1"/>
  <c r="D11" i="22" l="1"/>
</calcChain>
</file>

<file path=xl/comments1.xml><?xml version="1.0" encoding="utf-8"?>
<comments xmlns="http://schemas.openxmlformats.org/spreadsheetml/2006/main">
  <authors>
    <author>nurmuriza.musa</author>
    <author>Mohd Shazlan Shahudin</author>
  </authors>
  <commentList>
    <comment ref="W9" authorId="0">
      <text>
        <r>
          <rPr>
            <sz val="11"/>
            <color indexed="81"/>
            <rFont val="Arial"/>
            <family val="2"/>
          </rPr>
          <t xml:space="preserve">
Tahap penguasaan ini diberi berdasarkan pertimbangan professionalisme guru.
</t>
        </r>
      </text>
    </comment>
    <comment ref="E10" authorId="0">
      <text>
        <r>
          <rPr>
            <sz val="8"/>
            <color indexed="81"/>
            <rFont val="Tahoma"/>
            <family val="2"/>
          </rPr>
          <t xml:space="preserve">
</t>
        </r>
        <r>
          <rPr>
            <sz val="12"/>
            <color indexed="81"/>
            <rFont val="Arial"/>
            <family val="2"/>
          </rPr>
          <t>Kemahiran membuat keputusan dalam konteks kesihatan diri dan reproduktif.</t>
        </r>
      </text>
    </comment>
    <comment ref="F10" authorId="0">
      <text>
        <r>
          <rPr>
            <b/>
            <sz val="8"/>
            <color indexed="81"/>
            <rFont val="Tahoma"/>
            <family val="2"/>
          </rPr>
          <t xml:space="preserve">
</t>
        </r>
        <r>
          <rPr>
            <sz val="11"/>
            <color indexed="81"/>
            <rFont val="Arial"/>
            <family val="2"/>
          </rPr>
          <t>Kemahiran menangani pengaruh dalaman serta luaran yang mempengaruhi kesihatan diri dan reproduktif.</t>
        </r>
        <r>
          <rPr>
            <sz val="8"/>
            <color indexed="81"/>
            <rFont val="Tahoma"/>
            <family val="2"/>
          </rPr>
          <t xml:space="preserve">
</t>
        </r>
      </text>
    </comment>
    <comment ref="G10" authorId="0">
      <text>
        <r>
          <rPr>
            <sz val="8"/>
            <color indexed="81"/>
            <rFont val="Arial"/>
            <family val="2"/>
          </rPr>
          <t xml:space="preserve">
</t>
        </r>
        <r>
          <rPr>
            <sz val="11"/>
            <color indexed="81"/>
            <rFont val="Arial"/>
            <family val="2"/>
          </rPr>
          <t>Amalan pemakanan sihat dan selamat.</t>
        </r>
      </text>
    </comment>
    <comment ref="H10" authorId="0">
      <text>
        <r>
          <rPr>
            <sz val="8"/>
            <color indexed="81"/>
            <rFont val="Tahoma"/>
            <family val="2"/>
          </rPr>
          <t xml:space="preserve">
</t>
        </r>
        <r>
          <rPr>
            <sz val="11"/>
            <color indexed="81"/>
            <rFont val="Arial"/>
            <family val="2"/>
          </rPr>
          <t>Kemahiran menangani situasi berisiko terhadap penyalahgunaan bahan kepada diri, keluarga dan masyarakat.</t>
        </r>
      </text>
    </comment>
    <comment ref="I10" authorId="0">
      <text>
        <r>
          <rPr>
            <sz val="11"/>
            <color indexed="81"/>
            <rFont val="Arial"/>
            <family val="2"/>
          </rPr>
          <t xml:space="preserve">
Kemahiran mengurus mental dan emosi dalam kehidupan harian.</t>
        </r>
      </text>
    </comment>
    <comment ref="J10" authorId="0">
      <text>
        <r>
          <rPr>
            <sz val="11"/>
            <color indexed="81"/>
            <rFont val="Arial"/>
            <family val="2"/>
          </rPr>
          <t>Peranan diri sendiri dan ahli keluarga serta kepentingan institusi kekeluargaan.</t>
        </r>
      </text>
    </comment>
    <comment ref="K10" authorId="0">
      <text>
        <r>
          <rPr>
            <sz val="10"/>
            <color indexed="81"/>
            <rFont val="Arial"/>
            <family val="2"/>
          </rPr>
          <t xml:space="preserve">
</t>
        </r>
        <r>
          <rPr>
            <sz val="11"/>
            <color indexed="81"/>
            <rFont val="Arial"/>
            <family val="2"/>
          </rPr>
          <t>Kemahiran interpersonal serta komunikasi berkesan dalam kehidupan harian.</t>
        </r>
      </text>
    </comment>
    <comment ref="L10" authorId="0">
      <text>
        <r>
          <rPr>
            <sz val="11"/>
            <color indexed="81"/>
            <rFont val="Arial"/>
            <family val="2"/>
          </rPr>
          <t xml:space="preserve">
Jenis penyakit dan mencegah serta mengurangkan faktor risiko penyakit dalam kehidupan harian.</t>
        </r>
      </text>
    </comment>
    <comment ref="M10" authorId="0">
      <text>
        <r>
          <rPr>
            <sz val="8"/>
            <color indexed="81"/>
            <rFont val="Tahoma"/>
            <family val="2"/>
          </rPr>
          <t xml:space="preserve">
</t>
        </r>
        <r>
          <rPr>
            <sz val="11"/>
            <color indexed="81"/>
            <rFont val="Arial"/>
            <family val="2"/>
          </rPr>
          <t>Kemahiran kecekapan psikososial 
dalam menjaga keselamatan diri.</t>
        </r>
      </text>
    </comment>
    <comment ref="N10" authorId="0">
      <text>
        <r>
          <rPr>
            <sz val="11"/>
            <color indexed="81"/>
            <rFont val="Arial"/>
            <family val="2"/>
          </rPr>
          <t xml:space="preserve">Pertolongan asas, pertolongan cemas dan kepentingan bertindak dengan bijak mengikut situasi.
</t>
        </r>
      </text>
    </comment>
    <comment ref="B75" authorId="1">
      <text>
        <r>
          <rPr>
            <sz val="9"/>
            <color indexed="81"/>
            <rFont val="Tahoma"/>
            <family val="2"/>
          </rPr>
          <t>ISIKAN NAMA PENTADBIR</t>
        </r>
      </text>
    </comment>
    <comment ref="B76" authorId="1">
      <text>
        <r>
          <rPr>
            <sz val="9"/>
            <color indexed="81"/>
            <rFont val="Tahoma"/>
            <family val="2"/>
          </rPr>
          <t>ISIKAN JAWATAN PENTADBIR</t>
        </r>
      </text>
    </comment>
  </commentList>
</comments>
</file>

<file path=xl/comments2.xml><?xml version="1.0" encoding="utf-8"?>
<comments xmlns="http://schemas.openxmlformats.org/spreadsheetml/2006/main">
  <authors>
    <author>Mohd Shazlan Shahudin</author>
  </authors>
  <commentList>
    <comment ref="D13" authorId="0">
      <text>
        <r>
          <rPr>
            <sz val="9"/>
            <color indexed="81"/>
            <rFont val="Tahoma"/>
            <family val="2"/>
          </rPr>
          <t xml:space="preserve"> ISIKAN TARIKH PELAPORAN
</t>
        </r>
      </text>
    </comment>
  </commentList>
</comments>
</file>

<file path=xl/sharedStrings.xml><?xml version="1.0" encoding="utf-8"?>
<sst xmlns="http://schemas.openxmlformats.org/spreadsheetml/2006/main" count="339" uniqueCount="138">
  <si>
    <t>JANTINA</t>
  </si>
  <si>
    <t>:</t>
  </si>
  <si>
    <t>Nama Murid</t>
  </si>
  <si>
    <t>Jantina</t>
  </si>
  <si>
    <t>Kelas</t>
  </si>
  <si>
    <t>Tarikh Pelaporan</t>
  </si>
  <si>
    <t>TAFSIRAN</t>
  </si>
  <si>
    <t>BIL.</t>
  </si>
  <si>
    <t xml:space="preserve"> NAMA MURID</t>
  </si>
  <si>
    <t>L</t>
  </si>
  <si>
    <t>NAMA GURU MATA PELAJARAN:</t>
  </si>
  <si>
    <t>KELAS:</t>
  </si>
  <si>
    <t>GURU MATA PELAJARAN</t>
  </si>
  <si>
    <t>…………………………………………………………………………</t>
  </si>
  <si>
    <t>P</t>
  </si>
  <si>
    <t>…………………………………………………</t>
  </si>
  <si>
    <t>TAHAP PENGUASAAN</t>
  </si>
  <si>
    <t>SEKOLAH :</t>
  </si>
  <si>
    <t>ALAMAT :</t>
  </si>
  <si>
    <t>PENILAIAN :</t>
  </si>
  <si>
    <t>BIL. MURID</t>
  </si>
  <si>
    <t>TP 1</t>
  </si>
  <si>
    <t>TP 2</t>
  </si>
  <si>
    <t xml:space="preserve"> TP 3</t>
  </si>
  <si>
    <t>TP 4</t>
  </si>
  <si>
    <t>TP  5</t>
  </si>
  <si>
    <t>TP 6</t>
  </si>
  <si>
    <t>JUMLAH</t>
  </si>
  <si>
    <t>MURID</t>
  </si>
  <si>
    <t>GURU BESAR</t>
  </si>
  <si>
    <t>NO. MY KID / NO. KAD PENGENALAN</t>
  </si>
  <si>
    <t>NOTA : JANGAN PADAM DATA INI!</t>
  </si>
  <si>
    <t>KEMAHIRAN</t>
  </si>
  <si>
    <t>MATA PELAJARAN</t>
  </si>
  <si>
    <t>TAHAP PENGUASAAN KESELURUHAN</t>
  </si>
  <si>
    <t>Tahap Penguasaan Keseluruhan</t>
  </si>
  <si>
    <t>Nama Guru</t>
  </si>
  <si>
    <t>No. MY KID</t>
  </si>
  <si>
    <t>KESELURUHAN</t>
  </si>
  <si>
    <t>Berikut adalah pernyataan bagi 
Tahap Penguasaan keseluruhan</t>
  </si>
  <si>
    <t>TAHAP PENGUASAAN BAGI SETIAP STANDARD KANDUNGAN</t>
  </si>
  <si>
    <t>PENDIDIKAN KESIHATAN</t>
  </si>
  <si>
    <t xml:space="preserve">SK 1.4 PENYALAHGUNAAN BAHAN
</t>
  </si>
  <si>
    <t xml:space="preserve">SK 2.3 PERHUBUNGAN
</t>
  </si>
  <si>
    <t xml:space="preserve">SK 1.1 KESIHATAN DIRI DAN REPRODUKTIF
</t>
  </si>
  <si>
    <t xml:space="preserve">SK 1.2 KESIHATAN DIRI DAN REPRODUKTIF
</t>
  </si>
  <si>
    <t xml:space="preserve">SK 1.3 PEMAKANAN
</t>
  </si>
  <si>
    <t xml:space="preserve">SK 2.1 PENGURUSAN MENTAL DAN EMOSI
</t>
  </si>
  <si>
    <t xml:space="preserve">SK 2.2 KEKELUARGAAN
</t>
  </si>
  <si>
    <t xml:space="preserve">SK 3.1 PENYAKIT </t>
  </si>
  <si>
    <t xml:space="preserve">SK 3.2 KESELAMATAN
</t>
  </si>
  <si>
    <t xml:space="preserve">SK 3.3 PERTOLONGAN CEMAS
</t>
  </si>
  <si>
    <t xml:space="preserve">Menyatakan perubahan fizikal lelaki dan perempuan apabila memasuki alam remaja.
</t>
  </si>
  <si>
    <t>Menerangkan tentang perubahan fizikal lelaki dan perempuan apabila memasuki alam remaja.</t>
  </si>
  <si>
    <t>Menjelaskan dengan contoh perubahan diri sebagai remaja untuk diterima dan dihargai.</t>
  </si>
  <si>
    <t>Menjelaskan melalui contoh cara menjaga kebersihan dan kesihatan diri sebagai remaja.</t>
  </si>
  <si>
    <t>Meramalkan kesan sekiranya tidak menjaga kebersihan dan kesihatan diri.</t>
  </si>
  <si>
    <t>Mencadangkan ciri-ciri seksualiti sebagai remaja lelaki dan perempuan seperti yang dianjurkan oleh agama dan budaya.</t>
  </si>
  <si>
    <t>Menyatakan tingkah laku seksual.</t>
  </si>
  <si>
    <t>Menerangkan contoh situasi yang mendorong kepada tingkah laku seksual.</t>
  </si>
  <si>
    <t>Merumuskan kesan tingkah laku seksual terhadap diri dan keluarga.</t>
  </si>
  <si>
    <t>Menyampaikan maklumat tentang kesan tingkah laku seksual terhadap diri dan keluarga.</t>
  </si>
  <si>
    <t>Memberi contoh makanan segar, makanan yang diproses, dan makanan segera.</t>
  </si>
  <si>
    <t>Menyatakan perbezaan antara makanan segar, makanan yang diproses, dan makanan segera.</t>
  </si>
  <si>
    <t>Menjelaskan dengan contoh faedah pengambilan makanan segar.</t>
  </si>
  <si>
    <t>Membuat penilaian terhadap kesan pengambilan makanan yang diproses, dan makanan segera kepada kesihatan.</t>
  </si>
  <si>
    <t>Mengesyorkan jenis-jenis makanan yang berkhasiat.</t>
  </si>
  <si>
    <t>Memberi contoh pelbagai jenis dadah.</t>
  </si>
  <si>
    <t>Menerangkan situasi yang mendorong kepada penyalahgunaan dadah.</t>
  </si>
  <si>
    <t>Menjelaskan dengan contoh kesan negatif akibat penyalahgunaan dadah terhadap diri dan keluarga.</t>
  </si>
  <si>
    <t>Memilih cara untuk mengelak diri daripada terjebak dengan penyalahgunaan dadah.</t>
  </si>
  <si>
    <t>Membuat keputusan dalam menangani situasi berisiko terhadap penyalahgunaan dadah.</t>
  </si>
  <si>
    <t>Menyampaikan maklumat kepada orang lain tentang kesan negatif akibat penyalahgunaan dadah terhadap masyarakat.</t>
  </si>
  <si>
    <t>Menyatakan maksud kemahiran asertif.</t>
  </si>
  <si>
    <t>Memilih cara mengurus emosi mengikut pelbagai situasi.</t>
  </si>
  <si>
    <t>Merumuskan kepentingan kemahiran asertif dalam mengurus emosi.</t>
  </si>
  <si>
    <t>Menyebar maklumat tentang kemahiran asertif dalam mengurus emosi.</t>
  </si>
  <si>
    <t>Mengenal pasti perubahan remaja dari aspek mental, emosi dan sosial.</t>
  </si>
  <si>
    <t>Menerangkan perubahan remaja dari aspek mental, emosi dan sosial.</t>
  </si>
  <si>
    <t>Menghubungkait perubahan remaja dari aspek mental, emosi dan sosial dalam keluarga.</t>
  </si>
  <si>
    <t>Membincangkan peranan remaja dalam keluarga.</t>
  </si>
  <si>
    <t>Membahaskan kepentingan peranan remaja dalam kuluarga.</t>
  </si>
  <si>
    <t>Menyebarkan maklumat kepentingan peranan remaja dalam keluarga.</t>
  </si>
  <si>
    <t>Menyenaraikan situasi tekanan daripada rakan sebaya.</t>
  </si>
  <si>
    <t>Menerangkan situasi tekanan daripada rakan sebaya.</t>
  </si>
  <si>
    <t>Menjelaskan dengan contoh situasi tekanan daripada rakan sebaya.</t>
  </si>
  <si>
    <t>Menghuraikan cara mengurus tekanan daripada rakan sebaya dalam kehidupan harian.</t>
  </si>
  <si>
    <t>Merumuskan cara mengurus tekanan daripada rakan sebaya dalam kehidupan harian.</t>
  </si>
  <si>
    <t>Mencadangkan cara mengurus tekanan daripada rakan sebaya dalam kehidupan.</t>
  </si>
  <si>
    <t>Menyenaraikan penyakit bawaan makanan, dan penyakit bawaan air.</t>
  </si>
  <si>
    <t>Menerangkan cara jangkitan penyakit bawaan makanan, dan penyakit bawaan air.</t>
  </si>
  <si>
    <t>Menjelaskan dengan contoh cara merebak dan mencegah penyakit bawaan makanan, dan penyakit bawaan air.</t>
  </si>
  <si>
    <t>Membuat pemerhatian amalan pencegahan keracunan makanan di kantin sekolah dalam kalangan murid.</t>
  </si>
  <si>
    <t>Meramalkan tahap keseriusan penyakit bawaan makanan, dan penyakit bawaan air berdasarkan gejala dan tanda penyakit.</t>
  </si>
  <si>
    <t>Mereka cipta bahan maklumat mengenai penyakit bawaan makanan, dan penyakit bawaan air.</t>
  </si>
  <si>
    <t>Menyatakan maksud komuniti.</t>
  </si>
  <si>
    <t>Mengenal pasti dan menggambarkan pengaruh positif dan negatif dalam komuniti.</t>
  </si>
  <si>
    <t>Menunjuk cara menangani pengaruh negatif mengikut situasi.</t>
  </si>
  <si>
    <t xml:space="preserve">Menjelaskan melalui contoh cara menangani pengaruh positif dan negatif. </t>
  </si>
  <si>
    <t>Membahaskan pelbagai pengaruh yang terdapat dalam komuniti.</t>
  </si>
  <si>
    <t>Menulis amalan dan nilai murni yang mesti diamalkan untuk menjaga keharmonian serta keselamatan dalam komuniti.</t>
  </si>
  <si>
    <t>Menerangkan kegunaan bahan yang terdapat dalam peti pertolongan cemas.</t>
  </si>
  <si>
    <t>Menunjuk cara penggunaan bahan yang terdapat dalam peti pertolongan cemas mengikut situasi kecederaan.</t>
  </si>
  <si>
    <t>Menjelaskan melalui contoh penggunaan bahan alternatif dalam bantu mula sekiranya tiada peti pertolongan cemas.</t>
  </si>
  <si>
    <t>Menghasilkan karya mengenai kecederaan dan cara bantu mula.</t>
  </si>
  <si>
    <t>Melabelkan bahan yang terdapat dalam peti pertolongan cemas.</t>
  </si>
  <si>
    <t>Murid mengetahui kepentingan dan boleh mengurus penjagaan diri, kesihatan dan keselamatan diri.</t>
  </si>
  <si>
    <t>Murid memahami kepentingan dan boleh mengurus penjagaan diri, kesihatan dan keselamatan diri.</t>
  </si>
  <si>
    <t>Murid berupaya mengaplikasi kemahiran kecekapan psikososial dalam mengurus penjagaan diri, kesihatan dan keselamatan diri.</t>
  </si>
  <si>
    <t>Murid berupaya menganalisis maklumat, produk dan perkhidmatan kesihatan bagi meningkatkan pengurusan penjagaan diri, kesihatan dan keselamatan diri.</t>
  </si>
  <si>
    <t>Murid berupaya menilai kecekapan psikososial yang bersesuaian dalam mengurus penjagaan diri, kesihatan dan keselamatan diri.</t>
  </si>
  <si>
    <t>Murid berupaya menyampaikan maklumat kesihatan kepada ahli keluarga, rakan sebaya dan masyarakat dalam mengurus penjagaan diri, kesihatan dan keselamatan diri ke arah meningkatkan literasi kesihatan, kesejahteraan hidup serta jangka hayat panjang dan berkualiti.</t>
  </si>
  <si>
    <t>Membuat laporan ringkas tentang amalan makanan dan pemakanan yang sesuai untuk mengelakkan penyakit tidak berjangkit.</t>
  </si>
  <si>
    <t>Menerangkan jenis-jenis kemahiran asertif dalam mengurus emosi.</t>
  </si>
  <si>
    <t>Menunjuk cara kemahiran asertif dalam situasi yang diberi.</t>
  </si>
  <si>
    <t>TAHAP PENGUASAAN 
KESELURUHAN</t>
  </si>
  <si>
    <t>Menjelaskan dengan contoh tingkah laku seksual.</t>
  </si>
  <si>
    <t>Memilih cara untuk tidak melakukan tingkah laku seksual.</t>
  </si>
  <si>
    <t>Mengesyorkan bahan alternatif yang sesuai dalam bantu mula mengikut situasi.</t>
  </si>
  <si>
    <t>SK 2.1  PENGURUSAN MENTAL DAN EMOSI</t>
  </si>
  <si>
    <t>SK 1.1  KESIHATAN DIRI DAN REPRODUKTIF</t>
  </si>
  <si>
    <t>SK 1.2  KESIHATAN DIRI DAN REPRODUKTIF</t>
  </si>
  <si>
    <t>SK 1.3  PEMAKANAN</t>
  </si>
  <si>
    <t>SK 1.4  PENYALAHGUNAAN BAHAN</t>
  </si>
  <si>
    <t>SK 2.2  KEKELUARGAAN</t>
  </si>
  <si>
    <t>SK 2.3  PERHUBUNGAN</t>
  </si>
  <si>
    <t xml:space="preserve">SK 3.1  PENYAKIT </t>
  </si>
  <si>
    <t xml:space="preserve">SK 3.2  KESELAMATAN
</t>
  </si>
  <si>
    <t>SK 3.3  PERTOLONGAN CEMAS</t>
  </si>
  <si>
    <t xml:space="preserve">PERNYATAAN STANDARD PRESTASI KEMAHIRAN PENDIDIKAN KESIHATAN </t>
  </si>
  <si>
    <t>PENDIDIKAN 
KESIHATAN</t>
  </si>
  <si>
    <t xml:space="preserve">MATA PELAJARAN
</t>
  </si>
  <si>
    <t xml:space="preserve">TAHAP PENGUASAAN
</t>
  </si>
  <si>
    <t>SJK ( C ) KG. BARU SUNGAI NIPAH</t>
  </si>
  <si>
    <t>71960 SREMBAN, NEGERI SEMBILAN.</t>
  </si>
  <si>
    <t>Cik Ng Yee Ling</t>
  </si>
  <si>
    <t>Tahun 6</t>
  </si>
  <si>
    <t>Pn. Pua Poh Kek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</si>
</sst>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0000"/>
    <numFmt numFmtId="165" formatCode="[$-43E]dd\ mmmm\ yyyy;@"/>
  </numFmts>
  <fonts count="48" x14ac:knownFonts="1">
    <font>
      <sz val="11"/>
      <color theme="1"/>
      <name val="Calibri"/>
      <family val="2"/>
      <scheme val="minor"/>
    </font>
    <font>
      <sz val="11"/>
      <color theme="1"/>
      <name val="Arial"/>
      <family val="2"/>
    </font>
    <font>
      <sz val="9"/>
      <color indexed="81"/>
      <name val="Tahoma"/>
      <family val="2"/>
    </font>
    <font>
      <sz val="11"/>
      <color theme="1"/>
      <name val="Arial Narrow"/>
      <family val="2"/>
    </font>
    <font>
      <b/>
      <sz val="11"/>
      <color theme="1"/>
      <name val="Arial Narrow"/>
      <family val="2"/>
    </font>
    <font>
      <sz val="12"/>
      <color theme="1"/>
      <name val="Arial Narrow"/>
      <family val="2"/>
    </font>
    <font>
      <sz val="12"/>
      <name val="Arial Narrow"/>
      <family val="2"/>
    </font>
    <font>
      <b/>
      <sz val="12"/>
      <name val="Arial Narrow"/>
      <family val="2"/>
    </font>
    <font>
      <b/>
      <sz val="12"/>
      <color theme="1"/>
      <name val="Arial Narrow"/>
      <family val="2"/>
    </font>
    <font>
      <b/>
      <sz val="11"/>
      <name val="Arial Narrow"/>
      <family val="2"/>
    </font>
    <font>
      <b/>
      <sz val="12"/>
      <color theme="0"/>
      <name val="Arial Narrow"/>
      <family val="2"/>
    </font>
    <font>
      <sz val="12"/>
      <color theme="0"/>
      <name val="Arial Narrow"/>
      <family val="2"/>
    </font>
    <font>
      <b/>
      <sz val="11"/>
      <color theme="0"/>
      <name val="Arial Narrow"/>
      <family val="2"/>
    </font>
    <font>
      <sz val="11"/>
      <name val="Arial Narrow"/>
      <family val="2"/>
    </font>
    <font>
      <b/>
      <sz val="11"/>
      <color theme="0"/>
      <name val="Arial"/>
      <family val="2"/>
    </font>
    <font>
      <b/>
      <sz val="14"/>
      <name val="Arial Narrow"/>
      <family val="2"/>
    </font>
    <font>
      <b/>
      <sz val="12"/>
      <color theme="3"/>
      <name val="Arial Narrow"/>
      <family val="2"/>
    </font>
    <font>
      <b/>
      <sz val="16"/>
      <color theme="1"/>
      <name val="Arial Narrow"/>
      <family val="2"/>
    </font>
    <font>
      <b/>
      <sz val="16"/>
      <name val="Arial Narrow"/>
      <family val="2"/>
    </font>
    <font>
      <b/>
      <sz val="16"/>
      <color theme="8" tint="-0.249977111117893"/>
      <name val="Arial Narrow"/>
      <family val="2"/>
    </font>
    <font>
      <sz val="11"/>
      <color theme="8" tint="-0.249977111117893"/>
      <name val="Arial Narrow"/>
      <family val="2"/>
    </font>
    <font>
      <b/>
      <sz val="11"/>
      <color theme="8" tint="-0.249977111117893"/>
      <name val="Arial Narrow"/>
      <family val="2"/>
    </font>
    <font>
      <b/>
      <sz val="11"/>
      <name val="Arial"/>
      <family val="2"/>
    </font>
    <font>
      <b/>
      <sz val="20"/>
      <color theme="1"/>
      <name val="Arial Narrow"/>
      <family val="2"/>
    </font>
    <font>
      <sz val="18"/>
      <color theme="1"/>
      <name val="Arial Narrow"/>
      <family val="2"/>
    </font>
    <font>
      <sz val="14"/>
      <name val="Arial Narrow"/>
      <family val="2"/>
    </font>
    <font>
      <b/>
      <sz val="12"/>
      <name val="Arial"/>
      <family val="2"/>
    </font>
    <font>
      <sz val="12"/>
      <color theme="1"/>
      <name val="Arial"/>
      <family val="2"/>
    </font>
    <font>
      <b/>
      <sz val="12"/>
      <color theme="1"/>
      <name val="Arial"/>
      <family val="2"/>
    </font>
    <font>
      <sz val="8"/>
      <color indexed="81"/>
      <name val="Tahoma"/>
      <family val="2"/>
    </font>
    <font>
      <b/>
      <sz val="8"/>
      <color indexed="81"/>
      <name val="Tahoma"/>
      <family val="2"/>
    </font>
    <font>
      <sz val="8"/>
      <color indexed="81"/>
      <name val="Arial"/>
      <family val="2"/>
    </font>
    <font>
      <sz val="10"/>
      <color indexed="81"/>
      <name val="Arial"/>
      <family val="2"/>
    </font>
    <font>
      <sz val="11"/>
      <color indexed="81"/>
      <name val="Arial"/>
      <family val="2"/>
    </font>
    <font>
      <sz val="12"/>
      <color indexed="81"/>
      <name val="Arial"/>
      <family val="2"/>
    </font>
    <font>
      <sz val="18"/>
      <color theme="1"/>
      <name val="Arial"/>
      <family val="2"/>
    </font>
    <font>
      <sz val="20"/>
      <color theme="1"/>
      <name val="Arial"/>
      <family val="2"/>
    </font>
    <font>
      <sz val="18"/>
      <color theme="0"/>
      <name val="Arial"/>
      <family val="2"/>
    </font>
    <font>
      <b/>
      <sz val="18"/>
      <name val="Arial"/>
      <family val="2"/>
    </font>
    <font>
      <b/>
      <u/>
      <sz val="18"/>
      <color theme="0"/>
      <name val="Arial"/>
      <family val="2"/>
    </font>
    <font>
      <b/>
      <sz val="18"/>
      <color rgb="FF000099"/>
      <name val="Arial"/>
      <family val="2"/>
    </font>
    <font>
      <b/>
      <sz val="18"/>
      <color rgb="FFFF0000"/>
      <name val="Arial"/>
      <family val="2"/>
    </font>
    <font>
      <sz val="18"/>
      <name val="Arial"/>
      <family val="2"/>
    </font>
    <font>
      <b/>
      <sz val="18"/>
      <color theme="1"/>
      <name val="Arial"/>
      <family val="2"/>
    </font>
    <font>
      <b/>
      <sz val="18"/>
      <color theme="0"/>
      <name val="Arial"/>
      <family val="2"/>
    </font>
    <font>
      <sz val="20"/>
      <name val="Arial"/>
      <family val="2"/>
    </font>
    <font>
      <b/>
      <sz val="20"/>
      <name val="Arial"/>
      <family val="2"/>
    </font>
    <font>
      <u/>
      <sz val="20"/>
      <name val="Arial"/>
      <family val="2"/>
    </font>
  </fonts>
  <fills count="1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theme="3" tint="-0.249977111117893"/>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EFBCE"/>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201">
    <xf numFmtId="0" fontId="0" fillId="0" borderId="0" xfId="0"/>
    <xf numFmtId="0" fontId="3" fillId="0" borderId="0" xfId="0" applyFont="1"/>
    <xf numFmtId="0" fontId="5" fillId="0" borderId="0" xfId="0" applyFont="1"/>
    <xf numFmtId="0" fontId="5" fillId="0" borderId="0" xfId="0" applyFont="1" applyBorder="1"/>
    <xf numFmtId="0" fontId="1" fillId="0" borderId="0" xfId="0" applyFont="1" applyAlignment="1">
      <alignment vertical="center"/>
    </xf>
    <xf numFmtId="0" fontId="5" fillId="3" borderId="0" xfId="0" applyFont="1" applyFill="1" applyBorder="1"/>
    <xf numFmtId="0" fontId="5" fillId="3" borderId="8" xfId="0" applyFont="1" applyFill="1" applyBorder="1"/>
    <xf numFmtId="0" fontId="5" fillId="3" borderId="6" xfId="0" applyFont="1" applyFill="1" applyBorder="1"/>
    <xf numFmtId="0" fontId="5" fillId="3" borderId="7" xfId="0" applyFont="1" applyFill="1" applyBorder="1"/>
    <xf numFmtId="0" fontId="5" fillId="3" borderId="9" xfId="0" applyFont="1" applyFill="1" applyBorder="1"/>
    <xf numFmtId="0" fontId="13" fillId="2" borderId="0" xfId="0" applyFont="1" applyFill="1" applyBorder="1" applyAlignment="1">
      <alignment horizontal="center"/>
    </xf>
    <xf numFmtId="0" fontId="9" fillId="2" borderId="0" xfId="0" applyFont="1" applyFill="1" applyBorder="1"/>
    <xf numFmtId="0" fontId="13" fillId="2" borderId="0" xfId="0" applyFont="1" applyFill="1" applyBorder="1"/>
    <xf numFmtId="0" fontId="11" fillId="3" borderId="0" xfId="0" applyFont="1" applyFill="1"/>
    <xf numFmtId="0" fontId="14" fillId="6" borderId="1" xfId="0" applyFont="1" applyFill="1" applyBorder="1" applyAlignment="1">
      <alignment horizontal="center" vertical="center"/>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vertical="center"/>
      <protection locked="0"/>
    </xf>
    <xf numFmtId="0" fontId="5" fillId="0" borderId="0" xfId="0" applyFont="1" applyAlignment="1">
      <alignment vertical="center"/>
    </xf>
    <xf numFmtId="0" fontId="5" fillId="0" borderId="4" xfId="0" applyFont="1" applyBorder="1" applyAlignment="1" applyProtection="1">
      <alignment horizontal="center" vertical="center"/>
      <protection locked="0"/>
    </xf>
    <xf numFmtId="0" fontId="5" fillId="0" borderId="4" xfId="0" applyFont="1" applyBorder="1" applyAlignment="1" applyProtection="1">
      <alignment vertical="center"/>
      <protection locked="0"/>
    </xf>
    <xf numFmtId="0" fontId="9" fillId="2" borderId="0" xfId="0" applyFont="1" applyFill="1" applyBorder="1" applyAlignment="1">
      <alignment horizontal="center"/>
    </xf>
    <xf numFmtId="0" fontId="5" fillId="2" borderId="0" xfId="0" applyFont="1" applyFill="1"/>
    <xf numFmtId="0" fontId="5" fillId="2" borderId="0" xfId="0" applyFont="1" applyFill="1" applyAlignment="1">
      <alignment vertical="center"/>
    </xf>
    <xf numFmtId="0" fontId="7" fillId="2" borderId="0" xfId="0" applyFont="1" applyFill="1" applyAlignment="1">
      <alignment vertical="center"/>
    </xf>
    <xf numFmtId="0" fontId="5" fillId="3" borderId="5" xfId="0" applyFont="1" applyFill="1" applyBorder="1"/>
    <xf numFmtId="0" fontId="3" fillId="6" borderId="0" xfId="0" applyFont="1" applyFill="1"/>
    <xf numFmtId="0" fontId="3" fillId="3" borderId="1" xfId="0" applyFont="1" applyFill="1" applyBorder="1" applyAlignment="1">
      <alignment horizontal="center"/>
    </xf>
    <xf numFmtId="0" fontId="3" fillId="6" borderId="0" xfId="0" applyFont="1" applyFill="1" applyAlignment="1">
      <alignment horizontal="center"/>
    </xf>
    <xf numFmtId="0" fontId="9" fillId="8" borderId="1" xfId="0" applyFont="1" applyFill="1" applyBorder="1" applyAlignment="1">
      <alignment horizontal="center" vertical="center"/>
    </xf>
    <xf numFmtId="0" fontId="7" fillId="8" borderId="1" xfId="0" applyFont="1" applyFill="1" applyBorder="1" applyAlignment="1">
      <alignment horizontal="center"/>
    </xf>
    <xf numFmtId="0" fontId="3" fillId="10" borderId="1" xfId="0" applyFont="1" applyFill="1" applyBorder="1" applyAlignment="1">
      <alignment horizontal="center"/>
    </xf>
    <xf numFmtId="0" fontId="4" fillId="3" borderId="1" xfId="0" applyFont="1" applyFill="1" applyBorder="1" applyAlignment="1">
      <alignment horizontal="center"/>
    </xf>
    <xf numFmtId="0" fontId="11" fillId="10" borderId="0" xfId="0" applyFont="1" applyFill="1"/>
    <xf numFmtId="0" fontId="10" fillId="10" borderId="0" xfId="0" applyFont="1" applyFill="1" applyAlignment="1" applyProtection="1">
      <protection locked="0"/>
    </xf>
    <xf numFmtId="0" fontId="16" fillId="10" borderId="0" xfId="0" applyFont="1" applyFill="1" applyAlignment="1">
      <alignment horizontal="right" vertical="center"/>
    </xf>
    <xf numFmtId="0" fontId="10" fillId="10" borderId="0" xfId="0" applyFont="1" applyFill="1"/>
    <xf numFmtId="0" fontId="17" fillId="2" borderId="0" xfId="0" applyFont="1" applyFill="1" applyAlignment="1">
      <alignment horizontal="center" vertical="center"/>
    </xf>
    <xf numFmtId="0" fontId="19" fillId="2" borderId="0" xfId="0" applyFont="1" applyFill="1" applyAlignment="1">
      <alignment horizontal="center" vertical="center"/>
    </xf>
    <xf numFmtId="0" fontId="19" fillId="2" borderId="0" xfId="0" applyFont="1" applyFill="1" applyBorder="1" applyAlignment="1">
      <alignment horizontal="center" vertical="center"/>
    </xf>
    <xf numFmtId="0" fontId="3" fillId="2" borderId="0" xfId="0" applyFont="1" applyFill="1"/>
    <xf numFmtId="0" fontId="20" fillId="2" borderId="0" xfId="0" applyFont="1" applyFill="1" applyBorder="1"/>
    <xf numFmtId="0" fontId="20" fillId="2" borderId="0" xfId="0" applyFont="1" applyFill="1" applyBorder="1" applyAlignment="1">
      <alignment horizontal="center"/>
    </xf>
    <xf numFmtId="0" fontId="13" fillId="0" borderId="0" xfId="0" applyFont="1"/>
    <xf numFmtId="0" fontId="18" fillId="2" borderId="0" xfId="0" applyFont="1" applyFill="1" applyAlignment="1">
      <alignment horizontal="center" vertical="center"/>
    </xf>
    <xf numFmtId="0" fontId="18" fillId="2" borderId="0" xfId="0" applyFont="1" applyFill="1" applyBorder="1" applyAlignment="1">
      <alignment horizontal="center" vertical="center"/>
    </xf>
    <xf numFmtId="0" fontId="13" fillId="2" borderId="0" xfId="0" applyFont="1" applyFill="1"/>
    <xf numFmtId="0" fontId="15" fillId="2" borderId="0" xfId="0" applyFont="1" applyFill="1" applyBorder="1" applyAlignment="1">
      <alignment horizontal="left"/>
    </xf>
    <xf numFmtId="0" fontId="21" fillId="2" borderId="0" xfId="0" applyFont="1" applyFill="1" applyBorder="1" applyAlignment="1">
      <alignment horizontal="center"/>
    </xf>
    <xf numFmtId="0" fontId="21" fillId="2" borderId="0" xfId="0" applyFont="1" applyFill="1" applyBorder="1"/>
    <xf numFmtId="0" fontId="12" fillId="2" borderId="0" xfId="0" applyFont="1" applyFill="1" applyBorder="1"/>
    <xf numFmtId="0" fontId="3" fillId="2" borderId="0" xfId="0" applyFont="1" applyFill="1" applyAlignment="1">
      <alignment horizontal="center"/>
    </xf>
    <xf numFmtId="0" fontId="20" fillId="2" borderId="0" xfId="0" applyFont="1" applyFill="1" applyBorder="1" applyAlignment="1"/>
    <xf numFmtId="0" fontId="21" fillId="2" borderId="0" xfId="0" applyFont="1" applyFill="1" applyBorder="1" applyAlignment="1"/>
    <xf numFmtId="0" fontId="1" fillId="3" borderId="0" xfId="0" applyFont="1" applyFill="1" applyAlignment="1">
      <alignment vertical="center"/>
    </xf>
    <xf numFmtId="0" fontId="5" fillId="3" borderId="1" xfId="0" applyFont="1" applyFill="1" applyBorder="1" applyAlignment="1" applyProtection="1">
      <alignment vertical="center"/>
      <protection locked="0"/>
    </xf>
    <xf numFmtId="0" fontId="5" fillId="0" borderId="1" xfId="0" applyFont="1" applyBorder="1" applyAlignment="1">
      <alignment horizontal="center" vertical="center"/>
    </xf>
    <xf numFmtId="164"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hidden="1"/>
    </xf>
    <xf numFmtId="0" fontId="5" fillId="3" borderId="0" xfId="0" applyFont="1" applyFill="1" applyBorder="1" applyAlignment="1">
      <alignment horizontal="center"/>
    </xf>
    <xf numFmtId="0" fontId="1" fillId="7" borderId="1" xfId="0" applyFont="1" applyFill="1" applyBorder="1" applyAlignment="1">
      <alignment horizontal="center" vertical="center"/>
    </xf>
    <xf numFmtId="0" fontId="5" fillId="3" borderId="0" xfId="0" applyFont="1" applyFill="1" applyBorder="1" applyAlignment="1" applyProtection="1">
      <protection locked="0"/>
    </xf>
    <xf numFmtId="0" fontId="5" fillId="3" borderId="0" xfId="0" applyFont="1" applyFill="1" applyBorder="1" applyAlignment="1"/>
    <xf numFmtId="0" fontId="6" fillId="2" borderId="0" xfId="0" applyFont="1" applyFill="1" applyAlignment="1">
      <alignment horizontal="right" vertical="center"/>
    </xf>
    <xf numFmtId="0" fontId="24" fillId="2" borderId="0" xfId="0" applyFont="1" applyFill="1" applyAlignment="1">
      <alignment vertical="center"/>
    </xf>
    <xf numFmtId="0" fontId="8" fillId="0" borderId="0" xfId="0" applyFont="1" applyFill="1" applyBorder="1" applyAlignment="1" applyProtection="1">
      <protection locked="0"/>
    </xf>
    <xf numFmtId="0" fontId="5" fillId="2" borderId="0" xfId="0" applyFont="1" applyFill="1" applyAlignment="1">
      <alignment horizontal="center"/>
    </xf>
    <xf numFmtId="0" fontId="8" fillId="0" borderId="0" xfId="0" applyFont="1" applyFill="1" applyBorder="1" applyAlignment="1" applyProtection="1">
      <alignment horizontal="center"/>
      <protection locked="0"/>
    </xf>
    <xf numFmtId="0" fontId="5" fillId="3" borderId="9" xfId="0" applyFont="1" applyFill="1" applyBorder="1" applyAlignment="1">
      <alignment horizontal="center"/>
    </xf>
    <xf numFmtId="0" fontId="5" fillId="0" borderId="0" xfId="0" applyFont="1" applyAlignment="1">
      <alignment horizontal="center"/>
    </xf>
    <xf numFmtId="0" fontId="10" fillId="10" borderId="0" xfId="0" applyFont="1" applyFill="1" applyAlignment="1" applyProtection="1">
      <alignment horizontal="center"/>
      <protection locked="0"/>
    </xf>
    <xf numFmtId="0" fontId="10" fillId="10" borderId="0" xfId="0" applyFont="1" applyFill="1" applyAlignment="1">
      <alignment horizontal="center"/>
    </xf>
    <xf numFmtId="0" fontId="5" fillId="2" borderId="0" xfId="0" applyFont="1" applyFill="1" applyAlignment="1">
      <alignment horizontal="center" vertical="center"/>
    </xf>
    <xf numFmtId="0" fontId="5" fillId="3" borderId="11" xfId="0" applyFont="1" applyFill="1" applyBorder="1" applyAlignment="1">
      <alignment horizontal="center"/>
    </xf>
    <xf numFmtId="0" fontId="5" fillId="3" borderId="12" xfId="0" applyFont="1" applyFill="1" applyBorder="1" applyAlignment="1">
      <alignment horizontal="center"/>
    </xf>
    <xf numFmtId="0" fontId="5" fillId="3" borderId="13" xfId="0" applyFont="1" applyFill="1" applyBorder="1" applyAlignment="1">
      <alignment horizontal="center"/>
    </xf>
    <xf numFmtId="0" fontId="5" fillId="0" borderId="6" xfId="0" applyFont="1" applyBorder="1"/>
    <xf numFmtId="0" fontId="22" fillId="10" borderId="0" xfId="0" applyFont="1" applyFill="1" applyBorder="1" applyAlignment="1">
      <alignment vertical="center"/>
    </xf>
    <xf numFmtId="0" fontId="22" fillId="10" borderId="0" xfId="0" applyFont="1" applyFill="1" applyBorder="1" applyAlignment="1">
      <alignment vertical="center" wrapText="1"/>
    </xf>
    <xf numFmtId="0" fontId="1" fillId="3" borderId="0" xfId="0" applyFont="1" applyFill="1" applyAlignment="1">
      <alignment vertical="center" wrapText="1"/>
    </xf>
    <xf numFmtId="0" fontId="1" fillId="0" borderId="0" xfId="0" applyFont="1" applyAlignment="1">
      <alignment vertical="center" wrapText="1"/>
    </xf>
    <xf numFmtId="0" fontId="14" fillId="4" borderId="1" xfId="0" applyFont="1" applyFill="1" applyBorder="1" applyAlignment="1">
      <alignment vertical="center" wrapText="1"/>
    </xf>
    <xf numFmtId="0" fontId="25" fillId="12" borderId="0" xfId="0" applyFont="1" applyFill="1" applyBorder="1" applyAlignment="1">
      <alignment horizontal="left"/>
    </xf>
    <xf numFmtId="0" fontId="9" fillId="12" borderId="0" xfId="0" applyFont="1" applyFill="1" applyBorder="1"/>
    <xf numFmtId="0" fontId="13" fillId="12" borderId="0" xfId="0" applyFont="1" applyFill="1" applyBorder="1" applyAlignment="1">
      <alignment horizontal="center"/>
    </xf>
    <xf numFmtId="0" fontId="5" fillId="3" borderId="0" xfId="0" applyFont="1" applyFill="1" applyBorder="1" applyAlignment="1" applyProtection="1">
      <alignment horizontal="center"/>
      <protection locked="0"/>
    </xf>
    <xf numFmtId="0" fontId="5" fillId="3" borderId="8" xfId="0" applyFont="1" applyFill="1" applyBorder="1" applyAlignment="1">
      <alignment horizontal="center"/>
    </xf>
    <xf numFmtId="0" fontId="1" fillId="7" borderId="0" xfId="0" applyFont="1" applyFill="1" applyBorder="1" applyAlignment="1">
      <alignment horizontal="center" vertical="center"/>
    </xf>
    <xf numFmtId="0" fontId="1" fillId="3" borderId="0" xfId="0" applyFont="1" applyFill="1" applyBorder="1" applyAlignment="1">
      <alignment horizontal="center" vertical="center"/>
    </xf>
    <xf numFmtId="0" fontId="1" fillId="0" borderId="0" xfId="0" applyFont="1" applyBorder="1" applyAlignment="1">
      <alignment vertical="center"/>
    </xf>
    <xf numFmtId="0" fontId="26" fillId="11" borderId="2" xfId="0" applyFont="1" applyFill="1" applyBorder="1" applyAlignment="1">
      <alignment horizontal="left" vertical="center" wrapText="1"/>
    </xf>
    <xf numFmtId="0" fontId="1" fillId="7" borderId="1" xfId="0" applyFont="1" applyFill="1" applyBorder="1" applyAlignment="1">
      <alignment horizontal="left" vertical="top" wrapText="1"/>
    </xf>
    <xf numFmtId="0" fontId="1" fillId="0" borderId="0" xfId="0" applyFont="1" applyBorder="1" applyAlignment="1">
      <alignment horizontal="left" vertical="top"/>
    </xf>
    <xf numFmtId="0" fontId="27" fillId="7" borderId="1" xfId="0" applyFont="1" applyFill="1" applyBorder="1" applyAlignment="1">
      <alignment vertical="center" wrapText="1"/>
    </xf>
    <xf numFmtId="0" fontId="26" fillId="11" borderId="1" xfId="0" applyFont="1" applyFill="1" applyBorder="1" applyAlignment="1">
      <alignment horizontal="left" vertical="center" wrapText="1"/>
    </xf>
    <xf numFmtId="0" fontId="26" fillId="11" borderId="1" xfId="0" applyFont="1" applyFill="1" applyBorder="1" applyAlignment="1">
      <alignment horizontal="left" vertical="top" wrapText="1"/>
    </xf>
    <xf numFmtId="0" fontId="27" fillId="3" borderId="0" xfId="0" applyFont="1" applyFill="1" applyBorder="1" applyAlignment="1">
      <alignment vertical="center" wrapText="1"/>
    </xf>
    <xf numFmtId="0" fontId="28" fillId="11" borderId="1" xfId="0" applyFont="1" applyFill="1" applyBorder="1" applyAlignment="1">
      <alignment vertical="center" wrapText="1"/>
    </xf>
    <xf numFmtId="0" fontId="28" fillId="11" borderId="1" xfId="0" applyFont="1" applyFill="1" applyBorder="1" applyAlignment="1">
      <alignment vertical="top" wrapText="1"/>
    </xf>
    <xf numFmtId="0" fontId="27" fillId="7" borderId="0" xfId="0" applyFont="1" applyFill="1" applyBorder="1" applyAlignment="1">
      <alignment vertical="center" wrapText="1"/>
    </xf>
    <xf numFmtId="0" fontId="1" fillId="7" borderId="1" xfId="0" applyFont="1" applyFill="1" applyBorder="1" applyAlignment="1">
      <alignment vertical="center" wrapText="1"/>
    </xf>
    <xf numFmtId="0" fontId="27" fillId="7" borderId="1" xfId="0" applyFont="1" applyFill="1" applyBorder="1" applyAlignment="1">
      <alignment horizontal="left" vertical="center" wrapText="1"/>
    </xf>
    <xf numFmtId="0" fontId="8" fillId="11" borderId="1" xfId="0" applyFont="1" applyFill="1" applyBorder="1" applyAlignment="1">
      <alignment vertical="top"/>
    </xf>
    <xf numFmtId="0" fontId="8" fillId="11" borderId="1" xfId="0" applyFont="1" applyFill="1" applyBorder="1" applyAlignment="1">
      <alignment horizontal="center" vertical="top"/>
    </xf>
    <xf numFmtId="0" fontId="6" fillId="10" borderId="0" xfId="0" applyFont="1" applyFill="1" applyBorder="1" applyAlignment="1" applyProtection="1">
      <alignment horizontal="center" vertical="center"/>
      <protection locked="0"/>
    </xf>
    <xf numFmtId="0" fontId="7" fillId="2" borderId="0" xfId="0" applyFont="1" applyFill="1" applyAlignment="1">
      <alignment horizontal="center" vertical="center"/>
    </xf>
    <xf numFmtId="0" fontId="10" fillId="10" borderId="0" xfId="0" applyFont="1" applyFill="1" applyAlignment="1" applyProtection="1">
      <alignment horizontal="center" vertical="center"/>
      <protection locked="0"/>
    </xf>
    <xf numFmtId="0" fontId="11" fillId="10" borderId="0" xfId="0" applyFont="1" applyFill="1" applyAlignment="1">
      <alignment horizontal="center" vertical="center"/>
    </xf>
    <xf numFmtId="0" fontId="10" fillId="10" borderId="0" xfId="0" applyFont="1" applyFill="1" applyAlignment="1">
      <alignment horizontal="center" vertical="center"/>
    </xf>
    <xf numFmtId="0" fontId="7" fillId="11" borderId="1" xfId="0" applyFont="1" applyFill="1" applyBorder="1" applyAlignment="1">
      <alignment horizontal="center" vertical="center" textRotation="90" wrapText="1"/>
    </xf>
    <xf numFmtId="0" fontId="8" fillId="11" borderId="1" xfId="0" applyFont="1" applyFill="1" applyBorder="1" applyAlignment="1">
      <alignment horizontal="center" vertical="center" textRotation="90"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5" fillId="3" borderId="9" xfId="0" applyFont="1" applyFill="1" applyBorder="1" applyAlignment="1">
      <alignment horizontal="center" vertical="center"/>
    </xf>
    <xf numFmtId="0" fontId="5" fillId="0" borderId="0" xfId="0" applyFont="1" applyAlignment="1">
      <alignment horizontal="center" vertical="center"/>
    </xf>
    <xf numFmtId="0" fontId="7" fillId="10" borderId="0" xfId="0" applyFont="1" applyFill="1" applyBorder="1" applyAlignment="1" applyProtection="1">
      <alignment vertical="center"/>
      <protection locked="0"/>
    </xf>
    <xf numFmtId="1" fontId="6" fillId="9" borderId="1" xfId="0" applyNumberFormat="1" applyFont="1" applyFill="1" applyBorder="1" applyAlignment="1" applyProtection="1">
      <alignment horizontal="center" vertical="center"/>
      <protection locked="0"/>
    </xf>
    <xf numFmtId="1" fontId="6" fillId="9" borderId="4" xfId="0" applyNumberFormat="1" applyFont="1" applyFill="1" applyBorder="1" applyAlignment="1" applyProtection="1">
      <alignment horizontal="center" vertical="center"/>
      <protection locked="0"/>
    </xf>
    <xf numFmtId="0" fontId="35" fillId="0" borderId="0" xfId="0" applyFont="1"/>
    <xf numFmtId="0" fontId="37" fillId="10" borderId="0" xfId="0" applyFont="1" applyFill="1" applyBorder="1" applyAlignment="1">
      <alignment horizontal="center" vertical="center"/>
    </xf>
    <xf numFmtId="0" fontId="35" fillId="0" borderId="0" xfId="0" applyFont="1" applyAlignment="1">
      <alignment horizontal="center" vertical="center"/>
    </xf>
    <xf numFmtId="0" fontId="35" fillId="0" borderId="0" xfId="0" applyFont="1" applyAlignment="1">
      <alignment vertical="center"/>
    </xf>
    <xf numFmtId="0" fontId="39" fillId="10" borderId="0" xfId="0" applyFont="1" applyFill="1" applyBorder="1" applyAlignment="1">
      <alignment horizontal="center" vertical="center"/>
    </xf>
    <xf numFmtId="0" fontId="42" fillId="2" borderId="0" xfId="0" applyFont="1" applyFill="1" applyBorder="1" applyAlignment="1">
      <alignment horizontal="center"/>
    </xf>
    <xf numFmtId="0" fontId="35" fillId="14" borderId="0" xfId="0" applyFont="1" applyFill="1" applyAlignment="1">
      <alignment horizontal="center" vertical="center"/>
    </xf>
    <xf numFmtId="0" fontId="35" fillId="14" borderId="0" xfId="0" applyFont="1" applyFill="1"/>
    <xf numFmtId="0" fontId="40" fillId="2" borderId="0" xfId="0" applyFont="1" applyFill="1" applyBorder="1" applyAlignment="1">
      <alignment horizontal="left"/>
    </xf>
    <xf numFmtId="0" fontId="35" fillId="14" borderId="0" xfId="0" applyFont="1" applyFill="1" applyProtection="1">
      <protection locked="0"/>
    </xf>
    <xf numFmtId="0" fontId="35" fillId="0" borderId="1" xfId="0" applyFont="1" applyBorder="1" applyAlignment="1">
      <alignment horizontal="left"/>
    </xf>
    <xf numFmtId="0" fontId="43" fillId="3" borderId="0" xfId="0" applyFont="1" applyFill="1" applyBorder="1" applyAlignment="1"/>
    <xf numFmtId="0" fontId="38" fillId="2" borderId="0" xfId="0" applyFont="1" applyFill="1" applyBorder="1" applyAlignment="1"/>
    <xf numFmtId="164" fontId="38" fillId="3" borderId="0" xfId="0" applyNumberFormat="1" applyFont="1" applyFill="1" applyBorder="1" applyAlignment="1">
      <alignment horizontal="left"/>
    </xf>
    <xf numFmtId="164" fontId="38" fillId="3" borderId="0" xfId="0" applyNumberFormat="1" applyFont="1" applyFill="1" applyBorder="1" applyAlignment="1"/>
    <xf numFmtId="0" fontId="38" fillId="3" borderId="0" xfId="0" applyFont="1" applyFill="1" applyBorder="1" applyAlignment="1"/>
    <xf numFmtId="0" fontId="38" fillId="10" borderId="0" xfId="0" applyFont="1" applyFill="1" applyBorder="1" applyAlignment="1">
      <alignment horizontal="left"/>
    </xf>
    <xf numFmtId="0" fontId="43" fillId="0" borderId="0" xfId="0" applyFont="1" applyBorder="1" applyAlignment="1"/>
    <xf numFmtId="0" fontId="38" fillId="3" borderId="0" xfId="0" applyNumberFormat="1" applyFont="1" applyFill="1" applyBorder="1" applyAlignment="1"/>
    <xf numFmtId="0" fontId="38" fillId="2" borderId="0" xfId="0" applyFont="1" applyFill="1" applyBorder="1"/>
    <xf numFmtId="0" fontId="38" fillId="2" borderId="0" xfId="0" applyFont="1" applyFill="1" applyBorder="1" applyAlignment="1">
      <alignment horizontal="right"/>
    </xf>
    <xf numFmtId="0" fontId="38" fillId="2" borderId="0" xfId="0" applyFont="1" applyFill="1" applyBorder="1" applyAlignment="1">
      <alignment vertical="center"/>
    </xf>
    <xf numFmtId="0" fontId="42" fillId="2" borderId="0" xfId="0" applyFont="1" applyFill="1" applyBorder="1"/>
    <xf numFmtId="0" fontId="44" fillId="4" borderId="2" xfId="0" applyFont="1" applyFill="1" applyBorder="1" applyAlignment="1">
      <alignment horizontal="center" vertical="center"/>
    </xf>
    <xf numFmtId="0" fontId="44" fillId="4" borderId="1" xfId="0" applyFont="1" applyFill="1" applyBorder="1" applyAlignment="1">
      <alignment horizontal="center" vertical="center" wrapText="1"/>
    </xf>
    <xf numFmtId="0" fontId="44" fillId="4" borderId="1" xfId="0" applyFont="1" applyFill="1" applyBorder="1" applyAlignment="1">
      <alignment horizontal="center" vertical="center"/>
    </xf>
    <xf numFmtId="0" fontId="35" fillId="2" borderId="14" xfId="0" applyFont="1" applyFill="1" applyBorder="1" applyAlignment="1">
      <alignment horizontal="left" vertical="center"/>
    </xf>
    <xf numFmtId="0" fontId="43" fillId="2" borderId="1" xfId="0" applyFont="1" applyFill="1" applyBorder="1" applyAlignment="1">
      <alignment horizontal="center" vertical="center"/>
    </xf>
    <xf numFmtId="0" fontId="35" fillId="2" borderId="1" xfId="0" applyFont="1" applyFill="1" applyBorder="1" applyAlignment="1" applyProtection="1">
      <alignment vertical="center" wrapText="1"/>
      <protection hidden="1"/>
    </xf>
    <xf numFmtId="0" fontId="42" fillId="10" borderId="6" xfId="0" applyFont="1" applyFill="1" applyBorder="1" applyAlignment="1">
      <alignment vertical="center"/>
    </xf>
    <xf numFmtId="0" fontId="42" fillId="10" borderId="12" xfId="0" applyFont="1" applyFill="1" applyBorder="1" applyAlignment="1">
      <alignment vertical="center"/>
    </xf>
    <xf numFmtId="0" fontId="35" fillId="2" borderId="14" xfId="0" applyFont="1" applyFill="1" applyBorder="1" applyAlignment="1">
      <alignment horizontal="center" vertical="center"/>
    </xf>
    <xf numFmtId="0" fontId="42" fillId="10" borderId="7" xfId="0" applyFont="1" applyFill="1" applyBorder="1" applyAlignment="1">
      <alignment vertical="center"/>
    </xf>
    <xf numFmtId="0" fontId="42" fillId="10" borderId="13" xfId="0" applyFont="1" applyFill="1" applyBorder="1" applyAlignment="1">
      <alignment vertical="center"/>
    </xf>
    <xf numFmtId="0" fontId="35" fillId="0" borderId="0" xfId="0" applyFont="1" applyBorder="1"/>
    <xf numFmtId="0" fontId="35" fillId="3" borderId="0" xfId="0" applyFont="1" applyFill="1"/>
    <xf numFmtId="0" fontId="35" fillId="0" borderId="0" xfId="0" applyFont="1" applyBorder="1" applyAlignment="1"/>
    <xf numFmtId="0" fontId="35" fillId="0" borderId="0" xfId="0" applyFont="1" applyBorder="1" applyAlignment="1">
      <alignment horizontal="center"/>
    </xf>
    <xf numFmtId="0" fontId="43" fillId="0" borderId="0" xfId="0" applyFont="1" applyBorder="1" applyAlignment="1">
      <alignment horizontal="center"/>
    </xf>
    <xf numFmtId="0" fontId="35" fillId="0" borderId="4" xfId="0" applyFont="1" applyBorder="1" applyAlignment="1">
      <alignment horizontal="left"/>
    </xf>
    <xf numFmtId="0" fontId="35" fillId="3" borderId="0" xfId="0" applyFont="1" applyFill="1" applyBorder="1"/>
    <xf numFmtId="0" fontId="35" fillId="0" borderId="0" xfId="0" applyFont="1" applyBorder="1" applyAlignment="1">
      <alignment horizontal="left"/>
    </xf>
    <xf numFmtId="0" fontId="35" fillId="0" borderId="0" xfId="0" applyFont="1" applyBorder="1" applyAlignment="1">
      <alignment horizontal="center" vertical="center"/>
    </xf>
    <xf numFmtId="0" fontId="38" fillId="2" borderId="6" xfId="0" applyFont="1" applyFill="1" applyBorder="1" applyAlignment="1">
      <alignment vertical="top"/>
    </xf>
    <xf numFmtId="0" fontId="46" fillId="2" borderId="11" xfId="0" applyFont="1" applyFill="1" applyBorder="1" applyAlignment="1"/>
    <xf numFmtId="0" fontId="46" fillId="2" borderId="12" xfId="0" applyFont="1" applyFill="1" applyBorder="1"/>
    <xf numFmtId="0" fontId="36" fillId="2" borderId="1" xfId="0" applyFont="1" applyFill="1" applyBorder="1" applyAlignment="1" applyProtection="1">
      <alignment vertical="center" wrapText="1"/>
      <protection hidden="1"/>
    </xf>
    <xf numFmtId="0" fontId="7" fillId="2" borderId="0" xfId="0" applyFont="1" applyFill="1" applyAlignment="1" applyProtection="1">
      <alignment vertical="center"/>
      <protection locked="0"/>
    </xf>
    <xf numFmtId="165" fontId="38" fillId="3" borderId="0" xfId="0" applyNumberFormat="1" applyFont="1" applyFill="1" applyBorder="1" applyAlignment="1" applyProtection="1">
      <alignment horizontal="left"/>
      <protection locked="0"/>
    </xf>
    <xf numFmtId="0" fontId="5" fillId="3" borderId="0" xfId="0" applyFont="1" applyFill="1" applyBorder="1" applyAlignment="1" applyProtection="1">
      <alignment horizontal="center" vertical="center"/>
      <protection locked="0"/>
    </xf>
    <xf numFmtId="0" fontId="5" fillId="3" borderId="8"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14" xfId="0" applyFont="1" applyFill="1" applyBorder="1" applyAlignment="1">
      <alignment horizontal="center" vertical="center"/>
    </xf>
    <xf numFmtId="0" fontId="7" fillId="13" borderId="3" xfId="0" applyFont="1" applyFill="1" applyBorder="1" applyAlignment="1">
      <alignment horizontal="center" vertical="center"/>
    </xf>
    <xf numFmtId="0" fontId="12" fillId="5" borderId="4"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0"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43" fillId="10" borderId="5" xfId="0" applyFont="1" applyFill="1" applyBorder="1" applyAlignment="1">
      <alignment horizontal="center" vertical="center" wrapText="1"/>
    </xf>
    <xf numFmtId="0" fontId="43" fillId="10" borderId="11" xfId="0" applyFont="1" applyFill="1" applyBorder="1" applyAlignment="1">
      <alignment horizontal="center" vertical="center" wrapText="1"/>
    </xf>
    <xf numFmtId="0" fontId="43" fillId="10" borderId="6" xfId="0" applyFont="1" applyFill="1" applyBorder="1" applyAlignment="1">
      <alignment horizontal="center" vertical="center" wrapText="1"/>
    </xf>
    <xf numFmtId="0" fontId="43" fillId="10" borderId="12" xfId="0" applyFont="1" applyFill="1" applyBorder="1" applyAlignment="1">
      <alignment horizontal="center" vertical="center" wrapText="1"/>
    </xf>
    <xf numFmtId="0" fontId="43" fillId="10" borderId="7" xfId="0" applyFont="1" applyFill="1" applyBorder="1" applyAlignment="1">
      <alignment horizontal="center" vertical="center" wrapText="1"/>
    </xf>
    <xf numFmtId="0" fontId="43" fillId="10" borderId="13"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4" xfId="0" applyFont="1" applyFill="1" applyBorder="1" applyAlignment="1">
      <alignment horizontal="center" vertical="center"/>
    </xf>
    <xf numFmtId="0" fontId="38" fillId="2" borderId="7" xfId="0" applyFont="1" applyFill="1" applyBorder="1" applyAlignment="1">
      <alignment horizontal="left" vertical="center" wrapText="1"/>
    </xf>
    <xf numFmtId="0" fontId="38" fillId="2" borderId="9" xfId="0" applyFont="1" applyFill="1" applyBorder="1" applyAlignment="1">
      <alignment horizontal="left" vertical="center" wrapText="1"/>
    </xf>
    <xf numFmtId="0" fontId="38" fillId="10" borderId="0" xfId="0" applyFont="1" applyFill="1" applyBorder="1" applyAlignment="1">
      <alignment horizontal="center" vertical="center"/>
    </xf>
    <xf numFmtId="0" fontId="40" fillId="10" borderId="0" xfId="0" applyFont="1" applyFill="1" applyBorder="1" applyAlignment="1">
      <alignment horizontal="center" vertical="center"/>
    </xf>
    <xf numFmtId="0" fontId="38" fillId="10" borderId="0" xfId="0" applyFont="1" applyFill="1" applyBorder="1" applyAlignment="1">
      <alignment horizontal="left"/>
    </xf>
    <xf numFmtId="0" fontId="47" fillId="2" borderId="9" xfId="0" applyFont="1" applyFill="1" applyBorder="1" applyAlignment="1">
      <alignment horizontal="left" vertical="center" wrapText="1" indent="1"/>
    </xf>
    <xf numFmtId="0" fontId="47" fillId="2" borderId="13" xfId="0" applyFont="1" applyFill="1" applyBorder="1" applyAlignment="1">
      <alignment horizontal="left" vertical="center" wrapText="1" indent="1"/>
    </xf>
    <xf numFmtId="0" fontId="41" fillId="14" borderId="0" xfId="0" applyFont="1" applyFill="1" applyAlignment="1">
      <alignment horizontal="center" vertical="center"/>
    </xf>
    <xf numFmtId="0" fontId="38" fillId="2" borderId="5" xfId="0" applyFont="1" applyFill="1" applyBorder="1" applyAlignment="1">
      <alignment horizontal="left" wrapText="1"/>
    </xf>
    <xf numFmtId="0" fontId="38" fillId="2" borderId="8" xfId="0" applyFont="1" applyFill="1" applyBorder="1" applyAlignment="1">
      <alignment horizontal="left" wrapText="1"/>
    </xf>
    <xf numFmtId="0" fontId="45" fillId="2" borderId="8" xfId="0" applyFont="1" applyFill="1" applyBorder="1" applyAlignment="1">
      <alignment horizontal="center" vertical="center"/>
    </xf>
    <xf numFmtId="0" fontId="45" fillId="2" borderId="0" xfId="0" applyFont="1" applyFill="1" applyBorder="1" applyAlignment="1">
      <alignment horizontal="center" vertical="center"/>
    </xf>
    <xf numFmtId="0" fontId="13" fillId="2" borderId="0"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0" xfId="0" applyFont="1" applyFill="1" applyBorder="1" applyAlignment="1">
      <alignment vertical="center" wrapText="1"/>
    </xf>
    <xf numFmtId="0" fontId="23" fillId="10"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009900"/>
      <color rgb="FF000099"/>
      <color rgb="FFCC3399"/>
      <color rgb="FFFFFF66"/>
      <color rgb="FFFF9900"/>
      <color rgb="FF00FFFF"/>
      <color rgb="FFE45AD4"/>
      <color rgb="FF00CC99"/>
      <color rgb="FFFF3399"/>
      <color rgb="FFC7D8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PELAPORAN'!$B$29</c:f>
              <c:strCache>
                <c:ptCount val="1"/>
                <c:pt idx="0">
                  <c:v>BIL. MURID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PELAPORAN'!$C$28:$H$28</c:f>
              <c:strCache>
                <c:ptCount val="6"/>
                <c:pt idx="0">
                  <c:v>TP 1</c:v>
                </c:pt>
                <c:pt idx="1">
                  <c:v>TP 2</c:v>
                </c:pt>
                <c:pt idx="2">
                  <c:v> TP 3</c:v>
                </c:pt>
                <c:pt idx="3">
                  <c:v>TP 4</c:v>
                </c:pt>
                <c:pt idx="4">
                  <c:v>TP  5</c:v>
                </c:pt>
                <c:pt idx="5">
                  <c:v>TP 6</c:v>
                </c:pt>
              </c:strCache>
            </c:strRef>
          </c:cat>
          <c:val>
            <c:numRef>
              <c:f>'GRAF PELAPORAN'!$C$29:$H$29</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83315712"/>
        <c:axId val="83317504"/>
      </c:barChart>
      <c:catAx>
        <c:axId val="83315712"/>
        <c:scaling>
          <c:orientation val="minMax"/>
        </c:scaling>
        <c:delete val="0"/>
        <c:axPos val="b"/>
        <c:numFmt formatCode="General" sourceLinked="0"/>
        <c:majorTickMark val="out"/>
        <c:minorTickMark val="none"/>
        <c:tickLblPos val="nextTo"/>
        <c:crossAx val="83317504"/>
        <c:crosses val="autoZero"/>
        <c:auto val="1"/>
        <c:lblAlgn val="ctr"/>
        <c:lblOffset val="100"/>
        <c:noMultiLvlLbl val="0"/>
      </c:catAx>
      <c:valAx>
        <c:axId val="83317504"/>
        <c:scaling>
          <c:orientation val="minMax"/>
          <c:max val="60"/>
        </c:scaling>
        <c:delete val="0"/>
        <c:axPos val="l"/>
        <c:numFmt formatCode="General" sourceLinked="1"/>
        <c:majorTickMark val="out"/>
        <c:minorTickMark val="none"/>
        <c:tickLblPos val="nextTo"/>
        <c:crossAx val="83315712"/>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1"/>
    <c:plotArea>
      <c:layout/>
      <c:barChart>
        <c:barDir val="col"/>
        <c:grouping val="clustered"/>
        <c:varyColors val="0"/>
        <c:ser>
          <c:idx val="0"/>
          <c:order val="0"/>
          <c:tx>
            <c:strRef>
              <c:f>'GRAF PELAPORAN'!$B$101</c:f>
              <c:strCache>
                <c:ptCount val="1"/>
                <c:pt idx="0">
                  <c:v>BIL. MURID</c:v>
                </c:pt>
              </c:strCache>
            </c:strRef>
          </c:tx>
          <c:invertIfNegative val="0"/>
          <c:val>
            <c:numRef>
              <c:f>'GRAF PELAPORAN'!$C$101:$H$101</c:f>
            </c:numRef>
          </c:val>
          <c:extLst>
            <c:ext xmlns:c15="http://schemas.microsoft.com/office/drawing/2012/chart" uri="{02D57815-91ED-43cb-92C2-25804820EDAC}">
              <c15:filteredCategoryTitle>
                <c15:cat>
                  <c:multiLvlStrRef>
                    <c:extLst>
                      <c:ext uri="{02D57815-91ED-43cb-92C2-25804820EDAC}">
                        <c15:formulaRef>
                          <c15:sqref>'GRAF PELAPORAN'!$C$100:$H$100</c15:sqref>
                        </c15:formulaRef>
                      </c:ext>
                    </c:extLst>
                  </c:multiLvlStrRef>
                </c15:cat>
              </c15:filteredCategoryTitle>
            </c:ext>
          </c:extLst>
        </c:ser>
        <c:dLbls>
          <c:showLegendKey val="0"/>
          <c:showVal val="0"/>
          <c:showCatName val="0"/>
          <c:showSerName val="0"/>
          <c:showPercent val="0"/>
          <c:showBubbleSize val="0"/>
        </c:dLbls>
        <c:gapWidth val="150"/>
        <c:axId val="85801984"/>
        <c:axId val="85811968"/>
      </c:barChart>
      <c:catAx>
        <c:axId val="85801984"/>
        <c:scaling>
          <c:orientation val="minMax"/>
        </c:scaling>
        <c:delete val="0"/>
        <c:axPos val="b"/>
        <c:majorTickMark val="out"/>
        <c:minorTickMark val="none"/>
        <c:tickLblPos val="nextTo"/>
        <c:crossAx val="85811968"/>
        <c:crosses val="autoZero"/>
        <c:auto val="1"/>
        <c:lblAlgn val="ctr"/>
        <c:lblOffset val="100"/>
        <c:noMultiLvlLbl val="0"/>
      </c:catAx>
      <c:valAx>
        <c:axId val="85811968"/>
        <c:scaling>
          <c:orientation val="minMax"/>
          <c:max val="60"/>
        </c:scaling>
        <c:delete val="0"/>
        <c:axPos val="l"/>
        <c:numFmt formatCode="General" sourceLinked="1"/>
        <c:majorTickMark val="out"/>
        <c:minorTickMark val="none"/>
        <c:tickLblPos val="nextTo"/>
        <c:crossAx val="85801984"/>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1"/>
    <c:plotArea>
      <c:layout/>
      <c:barChart>
        <c:barDir val="col"/>
        <c:grouping val="clustered"/>
        <c:varyColors val="0"/>
        <c:ser>
          <c:idx val="0"/>
          <c:order val="0"/>
          <c:tx>
            <c:strRef>
              <c:f>'GRAF PELAPORAN'!$J$101</c:f>
              <c:strCache>
                <c:ptCount val="1"/>
                <c:pt idx="0">
                  <c:v>BIL. MURID</c:v>
                </c:pt>
              </c:strCache>
            </c:strRef>
          </c:tx>
          <c:invertIfNegative val="0"/>
          <c:val>
            <c:numRef>
              <c:f>'GRAF PELAPORAN'!$K$101:$P$101</c:f>
            </c:numRef>
          </c:val>
          <c:extLst>
            <c:ext xmlns:c15="http://schemas.microsoft.com/office/drawing/2012/chart" uri="{02D57815-91ED-43cb-92C2-25804820EDAC}">
              <c15:filteredCategoryTitle>
                <c15:cat>
                  <c:multiLvlStrRef>
                    <c:extLst>
                      <c:ext uri="{02D57815-91ED-43cb-92C2-25804820EDAC}">
                        <c15:formulaRef>
                          <c15:sqref>'GRAF PELAPORAN'!$K$100:$P$100</c15:sqref>
                        </c15:formulaRef>
                      </c:ext>
                    </c:extLst>
                  </c:multiLvlStrRef>
                </c15:cat>
              </c15:filteredCategoryTitle>
            </c:ext>
          </c:extLst>
        </c:ser>
        <c:dLbls>
          <c:showLegendKey val="0"/>
          <c:showVal val="0"/>
          <c:showCatName val="0"/>
          <c:showSerName val="0"/>
          <c:showPercent val="0"/>
          <c:showBubbleSize val="0"/>
        </c:dLbls>
        <c:gapWidth val="150"/>
        <c:axId val="85831680"/>
        <c:axId val="85833216"/>
      </c:barChart>
      <c:catAx>
        <c:axId val="85831680"/>
        <c:scaling>
          <c:orientation val="minMax"/>
        </c:scaling>
        <c:delete val="0"/>
        <c:axPos val="b"/>
        <c:majorTickMark val="out"/>
        <c:minorTickMark val="none"/>
        <c:tickLblPos val="nextTo"/>
        <c:crossAx val="85833216"/>
        <c:crosses val="autoZero"/>
        <c:auto val="1"/>
        <c:lblAlgn val="ctr"/>
        <c:lblOffset val="100"/>
        <c:noMultiLvlLbl val="0"/>
      </c:catAx>
      <c:valAx>
        <c:axId val="85833216"/>
        <c:scaling>
          <c:orientation val="minMax"/>
          <c:max val="60"/>
        </c:scaling>
        <c:delete val="0"/>
        <c:axPos val="l"/>
        <c:numFmt formatCode="General" sourceLinked="1"/>
        <c:majorTickMark val="out"/>
        <c:minorTickMark val="none"/>
        <c:tickLblPos val="nextTo"/>
        <c:crossAx val="85831680"/>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1"/>
    <c:plotArea>
      <c:layout/>
      <c:barChart>
        <c:barDir val="col"/>
        <c:grouping val="clustered"/>
        <c:varyColors val="0"/>
        <c:ser>
          <c:idx val="0"/>
          <c:order val="0"/>
          <c:tx>
            <c:strRef>
              <c:f>'GRAF PELAPORAN'!$B$119</c:f>
              <c:strCache>
                <c:ptCount val="1"/>
                <c:pt idx="0">
                  <c:v>BIL. MURID</c:v>
                </c:pt>
              </c:strCache>
            </c:strRef>
          </c:tx>
          <c:invertIfNegative val="0"/>
          <c:val>
            <c:numRef>
              <c:f>'GRAF PELAPORAN'!$C$119:$H$119</c:f>
            </c:numRef>
          </c:val>
          <c:extLst>
            <c:ext xmlns:c15="http://schemas.microsoft.com/office/drawing/2012/chart" uri="{02D57815-91ED-43cb-92C2-25804820EDAC}">
              <c15:filteredCategoryTitle>
                <c15:cat>
                  <c:multiLvlStrRef>
                    <c:extLst>
                      <c:ext uri="{02D57815-91ED-43cb-92C2-25804820EDAC}">
                        <c15:formulaRef>
                          <c15:sqref>'GRAF PELAPORAN'!$C$118:$H$118</c15:sqref>
                        </c15:formulaRef>
                      </c:ext>
                    </c:extLst>
                  </c:multiLvlStrRef>
                </c15:cat>
              </c15:filteredCategoryTitle>
            </c:ext>
          </c:extLst>
        </c:ser>
        <c:dLbls>
          <c:showLegendKey val="0"/>
          <c:showVal val="0"/>
          <c:showCatName val="0"/>
          <c:showSerName val="0"/>
          <c:showPercent val="0"/>
          <c:showBubbleSize val="0"/>
        </c:dLbls>
        <c:gapWidth val="150"/>
        <c:axId val="85869312"/>
        <c:axId val="85870848"/>
      </c:barChart>
      <c:catAx>
        <c:axId val="85869312"/>
        <c:scaling>
          <c:orientation val="minMax"/>
        </c:scaling>
        <c:delete val="0"/>
        <c:axPos val="b"/>
        <c:majorTickMark val="out"/>
        <c:minorTickMark val="none"/>
        <c:tickLblPos val="nextTo"/>
        <c:crossAx val="85870848"/>
        <c:crosses val="autoZero"/>
        <c:auto val="1"/>
        <c:lblAlgn val="ctr"/>
        <c:lblOffset val="100"/>
        <c:noMultiLvlLbl val="0"/>
      </c:catAx>
      <c:valAx>
        <c:axId val="85870848"/>
        <c:scaling>
          <c:orientation val="minMax"/>
          <c:max val="60"/>
        </c:scaling>
        <c:delete val="0"/>
        <c:axPos val="l"/>
        <c:numFmt formatCode="General" sourceLinked="1"/>
        <c:majorTickMark val="out"/>
        <c:minorTickMark val="none"/>
        <c:tickLblPos val="nextTo"/>
        <c:crossAx val="85869312"/>
        <c:crosses val="autoZero"/>
        <c:crossBetween val="between"/>
        <c:majorUnit val="10"/>
      </c:valAx>
      <c:spPr>
        <a:noFill/>
        <a:ln w="25400">
          <a:noFill/>
        </a:ln>
      </c:spPr>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1"/>
    <c:plotArea>
      <c:layout/>
      <c:barChart>
        <c:barDir val="col"/>
        <c:grouping val="clustered"/>
        <c:varyColors val="0"/>
        <c:ser>
          <c:idx val="0"/>
          <c:order val="0"/>
          <c:tx>
            <c:strRef>
              <c:f>'GRAF PELAPORAN'!$J$119</c:f>
              <c:strCache>
                <c:ptCount val="1"/>
                <c:pt idx="0">
                  <c:v>BIL. MURID</c:v>
                </c:pt>
              </c:strCache>
            </c:strRef>
          </c:tx>
          <c:invertIfNegative val="0"/>
          <c:val>
            <c:numRef>
              <c:f>'GRAF PELAPORAN'!$K$119:$P$119</c:f>
            </c:numRef>
          </c:val>
          <c:extLst>
            <c:ext xmlns:c15="http://schemas.microsoft.com/office/drawing/2012/chart" uri="{02D57815-91ED-43cb-92C2-25804820EDAC}">
              <c15:filteredCategoryTitle>
                <c15:cat>
                  <c:multiLvlStrRef>
                    <c:extLst>
                      <c:ext uri="{02D57815-91ED-43cb-92C2-25804820EDAC}">
                        <c15:formulaRef>
                          <c15:sqref>'GRAF PELAPORAN'!$K$118:$P$118</c15:sqref>
                        </c15:formulaRef>
                      </c:ext>
                    </c:extLst>
                  </c:multiLvlStrRef>
                </c15:cat>
              </c15:filteredCategoryTitle>
            </c:ext>
          </c:extLst>
        </c:ser>
        <c:dLbls>
          <c:showLegendKey val="0"/>
          <c:showVal val="0"/>
          <c:showCatName val="0"/>
          <c:showSerName val="0"/>
          <c:showPercent val="0"/>
          <c:showBubbleSize val="0"/>
        </c:dLbls>
        <c:gapWidth val="150"/>
        <c:axId val="85890560"/>
        <c:axId val="85892096"/>
      </c:barChart>
      <c:catAx>
        <c:axId val="85890560"/>
        <c:scaling>
          <c:orientation val="minMax"/>
        </c:scaling>
        <c:delete val="0"/>
        <c:axPos val="b"/>
        <c:majorTickMark val="out"/>
        <c:minorTickMark val="none"/>
        <c:tickLblPos val="nextTo"/>
        <c:crossAx val="85892096"/>
        <c:crosses val="autoZero"/>
        <c:auto val="1"/>
        <c:lblAlgn val="ctr"/>
        <c:lblOffset val="100"/>
        <c:noMultiLvlLbl val="0"/>
      </c:catAx>
      <c:valAx>
        <c:axId val="85892096"/>
        <c:scaling>
          <c:orientation val="minMax"/>
          <c:max val="60"/>
        </c:scaling>
        <c:delete val="0"/>
        <c:axPos val="l"/>
        <c:numFmt formatCode="General" sourceLinked="1"/>
        <c:majorTickMark val="out"/>
        <c:minorTickMark val="none"/>
        <c:tickLblPos val="nextTo"/>
        <c:crossAx val="85890560"/>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1"/>
    <c:plotArea>
      <c:layout/>
      <c:barChart>
        <c:barDir val="col"/>
        <c:grouping val="clustered"/>
        <c:varyColors val="0"/>
        <c:ser>
          <c:idx val="0"/>
          <c:order val="0"/>
          <c:tx>
            <c:strRef>
              <c:f>'GRAF PELAPORAN'!$B$137</c:f>
              <c:strCache>
                <c:ptCount val="1"/>
                <c:pt idx="0">
                  <c:v>BIL. MURID</c:v>
                </c:pt>
              </c:strCache>
            </c:strRef>
          </c:tx>
          <c:invertIfNegative val="0"/>
          <c:val>
            <c:numRef>
              <c:f>'GRAF PELAPORAN'!$C$137:$H$137</c:f>
            </c:numRef>
          </c:val>
          <c:extLst>
            <c:ext xmlns:c15="http://schemas.microsoft.com/office/drawing/2012/chart" uri="{02D57815-91ED-43cb-92C2-25804820EDAC}">
              <c15:filteredCategoryTitle>
                <c15:cat>
                  <c:multiLvlStrRef>
                    <c:extLst>
                      <c:ext uri="{02D57815-91ED-43cb-92C2-25804820EDAC}">
                        <c15:formulaRef>
                          <c15:sqref>'GRAF PELAPORAN'!$C$136:$H$136</c15:sqref>
                        </c15:formulaRef>
                      </c:ext>
                    </c:extLst>
                  </c:multiLvlStrRef>
                </c15:cat>
              </c15:filteredCategoryTitle>
            </c:ext>
          </c:extLst>
        </c:ser>
        <c:dLbls>
          <c:showLegendKey val="0"/>
          <c:showVal val="0"/>
          <c:showCatName val="0"/>
          <c:showSerName val="0"/>
          <c:showPercent val="0"/>
          <c:showBubbleSize val="0"/>
        </c:dLbls>
        <c:gapWidth val="150"/>
        <c:axId val="85969152"/>
        <c:axId val="87302144"/>
      </c:barChart>
      <c:catAx>
        <c:axId val="85969152"/>
        <c:scaling>
          <c:orientation val="minMax"/>
        </c:scaling>
        <c:delete val="0"/>
        <c:axPos val="b"/>
        <c:majorTickMark val="out"/>
        <c:minorTickMark val="none"/>
        <c:tickLblPos val="nextTo"/>
        <c:crossAx val="87302144"/>
        <c:crosses val="autoZero"/>
        <c:auto val="1"/>
        <c:lblAlgn val="ctr"/>
        <c:lblOffset val="100"/>
        <c:noMultiLvlLbl val="0"/>
      </c:catAx>
      <c:valAx>
        <c:axId val="87302144"/>
        <c:scaling>
          <c:orientation val="minMax"/>
          <c:max val="60"/>
        </c:scaling>
        <c:delete val="0"/>
        <c:axPos val="l"/>
        <c:numFmt formatCode="General" sourceLinked="1"/>
        <c:majorTickMark val="out"/>
        <c:minorTickMark val="none"/>
        <c:tickLblPos val="nextTo"/>
        <c:crossAx val="85969152"/>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30"/>
    </mc:Choice>
    <mc:Fallback>
      <c:style val="30"/>
    </mc:Fallback>
  </mc:AlternateContent>
  <c:chart>
    <c:autoTitleDeleted val="1"/>
    <c:plotArea>
      <c:layout/>
      <c:barChart>
        <c:barDir val="col"/>
        <c:grouping val="clustered"/>
        <c:varyColors val="0"/>
        <c:ser>
          <c:idx val="0"/>
          <c:order val="0"/>
          <c:tx>
            <c:strRef>
              <c:f>'GRAF PELAPORAN'!$J$137</c:f>
              <c:strCache>
                <c:ptCount val="1"/>
                <c:pt idx="0">
                  <c:v>BIL. MURID</c:v>
                </c:pt>
              </c:strCache>
            </c:strRef>
          </c:tx>
          <c:invertIfNegative val="0"/>
          <c:val>
            <c:numRef>
              <c:f>'GRAF PELAPORAN'!$K$137:$P$137</c:f>
            </c:numRef>
          </c:val>
          <c:extLst>
            <c:ext xmlns:c15="http://schemas.microsoft.com/office/drawing/2012/chart" uri="{02D57815-91ED-43cb-92C2-25804820EDAC}">
              <c15:filteredCategoryTitle>
                <c15:cat>
                  <c:multiLvlStrRef>
                    <c:extLst>
                      <c:ext uri="{02D57815-91ED-43cb-92C2-25804820EDAC}">
                        <c15:formulaRef>
                          <c15:sqref>'GRAF PELAPORAN'!$K$136:$P$136</c15:sqref>
                        </c15:formulaRef>
                      </c:ext>
                    </c:extLst>
                  </c:multiLvlStrRef>
                </c15:cat>
              </c15:filteredCategoryTitle>
            </c:ext>
          </c:extLst>
        </c:ser>
        <c:dLbls>
          <c:showLegendKey val="0"/>
          <c:showVal val="0"/>
          <c:showCatName val="0"/>
          <c:showSerName val="0"/>
          <c:showPercent val="0"/>
          <c:showBubbleSize val="0"/>
        </c:dLbls>
        <c:gapWidth val="150"/>
        <c:axId val="87337984"/>
        <c:axId val="87343872"/>
      </c:barChart>
      <c:catAx>
        <c:axId val="87337984"/>
        <c:scaling>
          <c:orientation val="minMax"/>
        </c:scaling>
        <c:delete val="0"/>
        <c:axPos val="b"/>
        <c:majorTickMark val="out"/>
        <c:minorTickMark val="none"/>
        <c:tickLblPos val="nextTo"/>
        <c:crossAx val="87343872"/>
        <c:crosses val="autoZero"/>
        <c:auto val="1"/>
        <c:lblAlgn val="ctr"/>
        <c:lblOffset val="100"/>
        <c:noMultiLvlLbl val="0"/>
      </c:catAx>
      <c:valAx>
        <c:axId val="87343872"/>
        <c:scaling>
          <c:orientation val="minMax"/>
          <c:max val="60"/>
        </c:scaling>
        <c:delete val="0"/>
        <c:axPos val="l"/>
        <c:numFmt formatCode="General" sourceLinked="1"/>
        <c:majorTickMark val="out"/>
        <c:minorTickMark val="none"/>
        <c:tickLblPos val="nextTo"/>
        <c:crossAx val="87337984"/>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30"/>
    </mc:Choice>
    <mc:Fallback>
      <c:style val="30"/>
    </mc:Fallback>
  </mc:AlternateContent>
  <c:chart>
    <c:autoTitleDeleted val="1"/>
    <c:plotArea>
      <c:layout/>
      <c:barChart>
        <c:barDir val="col"/>
        <c:grouping val="clustered"/>
        <c:varyColors val="0"/>
        <c:ser>
          <c:idx val="0"/>
          <c:order val="0"/>
          <c:tx>
            <c:strRef>
              <c:f>'GRAF PELAPORAN'!$B$155</c:f>
              <c:strCache>
                <c:ptCount val="1"/>
                <c:pt idx="0">
                  <c:v>BIL. MURID</c:v>
                </c:pt>
              </c:strCache>
            </c:strRef>
          </c:tx>
          <c:invertIfNegative val="0"/>
          <c:val>
            <c:numRef>
              <c:f>'GRAF PELAPORAN'!$C$155:$H$155</c:f>
            </c:numRef>
          </c:val>
          <c:extLst>
            <c:ext xmlns:c15="http://schemas.microsoft.com/office/drawing/2012/chart" uri="{02D57815-91ED-43cb-92C2-25804820EDAC}">
              <c15:filteredCategoryTitle>
                <c15:cat>
                  <c:multiLvlStrRef>
                    <c:extLst>
                      <c:ext uri="{02D57815-91ED-43cb-92C2-25804820EDAC}">
                        <c15:formulaRef>
                          <c15:sqref>'GRAF PELAPORAN'!$C$154:$H$154</c15:sqref>
                        </c15:formulaRef>
                      </c:ext>
                    </c:extLst>
                  </c:multiLvlStrRef>
                </c15:cat>
              </c15:filteredCategoryTitle>
            </c:ext>
          </c:extLst>
        </c:ser>
        <c:dLbls>
          <c:showLegendKey val="0"/>
          <c:showVal val="0"/>
          <c:showCatName val="0"/>
          <c:showSerName val="0"/>
          <c:showPercent val="0"/>
          <c:showBubbleSize val="0"/>
        </c:dLbls>
        <c:gapWidth val="150"/>
        <c:axId val="90910720"/>
        <c:axId val="90912256"/>
      </c:barChart>
      <c:catAx>
        <c:axId val="90910720"/>
        <c:scaling>
          <c:orientation val="minMax"/>
        </c:scaling>
        <c:delete val="0"/>
        <c:axPos val="b"/>
        <c:majorTickMark val="out"/>
        <c:minorTickMark val="none"/>
        <c:tickLblPos val="nextTo"/>
        <c:crossAx val="90912256"/>
        <c:crosses val="autoZero"/>
        <c:auto val="1"/>
        <c:lblAlgn val="ctr"/>
        <c:lblOffset val="100"/>
        <c:noMultiLvlLbl val="0"/>
      </c:catAx>
      <c:valAx>
        <c:axId val="90912256"/>
        <c:scaling>
          <c:orientation val="minMax"/>
          <c:max val="60"/>
        </c:scaling>
        <c:delete val="0"/>
        <c:axPos val="l"/>
        <c:numFmt formatCode="General" sourceLinked="1"/>
        <c:majorTickMark val="out"/>
        <c:minorTickMark val="none"/>
        <c:tickLblPos val="nextTo"/>
        <c:crossAx val="90910720"/>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30"/>
    </mc:Choice>
    <mc:Fallback>
      <c:style val="30"/>
    </mc:Fallback>
  </mc:AlternateContent>
  <c:chart>
    <c:autoTitleDeleted val="1"/>
    <c:plotArea>
      <c:layout/>
      <c:barChart>
        <c:barDir val="col"/>
        <c:grouping val="clustered"/>
        <c:varyColors val="0"/>
        <c:ser>
          <c:idx val="0"/>
          <c:order val="0"/>
          <c:tx>
            <c:strRef>
              <c:f>'GRAF PELAPORAN'!$J$155</c:f>
              <c:strCache>
                <c:ptCount val="1"/>
                <c:pt idx="0">
                  <c:v>BIL. MURID</c:v>
                </c:pt>
              </c:strCache>
            </c:strRef>
          </c:tx>
          <c:invertIfNegative val="0"/>
          <c:val>
            <c:numRef>
              <c:f>'GRAF PELAPORAN'!$K$155:$P$155</c:f>
            </c:numRef>
          </c:val>
          <c:extLst>
            <c:ext xmlns:c15="http://schemas.microsoft.com/office/drawing/2012/chart" uri="{02D57815-91ED-43cb-92C2-25804820EDAC}">
              <c15:filteredCategoryTitle>
                <c15:cat>
                  <c:multiLvlStrRef>
                    <c:extLst>
                      <c:ext uri="{02D57815-91ED-43cb-92C2-25804820EDAC}">
                        <c15:formulaRef>
                          <c15:sqref>'GRAF PELAPORAN'!$K$154:$P$154</c15:sqref>
                        </c15:formulaRef>
                      </c:ext>
                    </c:extLst>
                  </c:multiLvlStrRef>
                </c15:cat>
              </c15:filteredCategoryTitle>
            </c:ext>
          </c:extLst>
        </c:ser>
        <c:dLbls>
          <c:showLegendKey val="0"/>
          <c:showVal val="0"/>
          <c:showCatName val="0"/>
          <c:showSerName val="0"/>
          <c:showPercent val="0"/>
          <c:showBubbleSize val="0"/>
        </c:dLbls>
        <c:gapWidth val="150"/>
        <c:axId val="94028544"/>
        <c:axId val="94030080"/>
      </c:barChart>
      <c:catAx>
        <c:axId val="94028544"/>
        <c:scaling>
          <c:orientation val="minMax"/>
        </c:scaling>
        <c:delete val="0"/>
        <c:axPos val="b"/>
        <c:majorTickMark val="none"/>
        <c:minorTickMark val="none"/>
        <c:tickLblPos val="nextTo"/>
        <c:crossAx val="94030080"/>
        <c:crosses val="autoZero"/>
        <c:auto val="1"/>
        <c:lblAlgn val="ctr"/>
        <c:lblOffset val="100"/>
        <c:noMultiLvlLbl val="0"/>
      </c:catAx>
      <c:valAx>
        <c:axId val="94030080"/>
        <c:scaling>
          <c:orientation val="minMax"/>
          <c:max val="60"/>
        </c:scaling>
        <c:delete val="0"/>
        <c:axPos val="l"/>
        <c:numFmt formatCode="General" sourceLinked="1"/>
        <c:majorTickMark val="none"/>
        <c:minorTickMark val="none"/>
        <c:tickLblPos val="nextTo"/>
        <c:crossAx val="94028544"/>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PELAPORAN'!$B$10</c:f>
              <c:strCache>
                <c:ptCount val="1"/>
                <c:pt idx="0">
                  <c:v>BIL. MURID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PELAPORAN'!$C$9:$H$9</c:f>
              <c:strCache>
                <c:ptCount val="6"/>
                <c:pt idx="0">
                  <c:v>TP 1</c:v>
                </c:pt>
                <c:pt idx="1">
                  <c:v>TP 2</c:v>
                </c:pt>
                <c:pt idx="2">
                  <c:v> TP 3</c:v>
                </c:pt>
                <c:pt idx="3">
                  <c:v>TP 4</c:v>
                </c:pt>
                <c:pt idx="4">
                  <c:v>TP  5</c:v>
                </c:pt>
                <c:pt idx="5">
                  <c:v>TP 6</c:v>
                </c:pt>
              </c:strCache>
            </c:strRef>
          </c:cat>
          <c:val>
            <c:numRef>
              <c:f>'GRAF PELAPORAN'!$C$10:$H$10</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06256256"/>
        <c:axId val="106257792"/>
      </c:barChart>
      <c:catAx>
        <c:axId val="106256256"/>
        <c:scaling>
          <c:orientation val="minMax"/>
        </c:scaling>
        <c:delete val="0"/>
        <c:axPos val="b"/>
        <c:numFmt formatCode="General" sourceLinked="0"/>
        <c:majorTickMark val="none"/>
        <c:minorTickMark val="none"/>
        <c:tickLblPos val="nextTo"/>
        <c:crossAx val="106257792"/>
        <c:crosses val="autoZero"/>
        <c:auto val="1"/>
        <c:lblAlgn val="ctr"/>
        <c:lblOffset val="100"/>
        <c:noMultiLvlLbl val="0"/>
      </c:catAx>
      <c:valAx>
        <c:axId val="106257792"/>
        <c:scaling>
          <c:orientation val="minMax"/>
          <c:max val="60"/>
        </c:scaling>
        <c:delete val="0"/>
        <c:axPos val="l"/>
        <c:numFmt formatCode="General" sourceLinked="1"/>
        <c:majorTickMark val="none"/>
        <c:minorTickMark val="none"/>
        <c:tickLblPos val="nextTo"/>
        <c:crossAx val="106256256"/>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31"/>
    </mc:Choice>
    <mc:Fallback>
      <c:style val="31"/>
    </mc:Fallback>
  </mc:AlternateContent>
  <c:chart>
    <c:autoTitleDeleted val="1"/>
    <c:plotArea>
      <c:layout>
        <c:manualLayout>
          <c:layoutTarget val="inner"/>
          <c:xMode val="edge"/>
          <c:yMode val="edge"/>
          <c:x val="5.1653459663289603E-2"/>
          <c:y val="5.5842549966986822E-2"/>
          <c:w val="0.91299300779503634"/>
          <c:h val="0.80015468536934942"/>
        </c:manualLayout>
      </c:layout>
      <c:barChart>
        <c:barDir val="col"/>
        <c:grouping val="clustered"/>
        <c:varyColors val="0"/>
        <c:ser>
          <c:idx val="0"/>
          <c:order val="0"/>
          <c:tx>
            <c:strRef>
              <c:f>'GRAF PELAPORAN'!$B$173</c:f>
              <c:strCache>
                <c:ptCount val="1"/>
                <c:pt idx="0">
                  <c:v>BIL. MURID</c:v>
                </c:pt>
              </c:strCache>
            </c:strRef>
          </c:tx>
          <c:spPr>
            <a:solidFill>
              <a:srgbClr val="0099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PELAPORAN'!$C$172:$H$172</c:f>
              <c:strCache>
                <c:ptCount val="6"/>
                <c:pt idx="0">
                  <c:v>TP 1</c:v>
                </c:pt>
                <c:pt idx="1">
                  <c:v>TP 2</c:v>
                </c:pt>
                <c:pt idx="2">
                  <c:v> TP 3</c:v>
                </c:pt>
                <c:pt idx="3">
                  <c:v>TP 4</c:v>
                </c:pt>
                <c:pt idx="4">
                  <c:v>TP  5</c:v>
                </c:pt>
                <c:pt idx="5">
                  <c:v>TP 6</c:v>
                </c:pt>
              </c:strCache>
            </c:strRef>
          </c:cat>
          <c:val>
            <c:numRef>
              <c:f>'GRAF PELAPORAN'!$C$173:$H$173</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14306048"/>
        <c:axId val="114307840"/>
      </c:barChart>
      <c:catAx>
        <c:axId val="114306048"/>
        <c:scaling>
          <c:orientation val="minMax"/>
        </c:scaling>
        <c:delete val="0"/>
        <c:axPos val="b"/>
        <c:numFmt formatCode="General" sourceLinked="0"/>
        <c:majorTickMark val="none"/>
        <c:minorTickMark val="none"/>
        <c:tickLblPos val="nextTo"/>
        <c:crossAx val="114307840"/>
        <c:crosses val="autoZero"/>
        <c:auto val="1"/>
        <c:lblAlgn val="ctr"/>
        <c:lblOffset val="100"/>
        <c:noMultiLvlLbl val="0"/>
      </c:catAx>
      <c:valAx>
        <c:axId val="114307840"/>
        <c:scaling>
          <c:orientation val="minMax"/>
          <c:max val="60"/>
        </c:scaling>
        <c:delete val="0"/>
        <c:axPos val="l"/>
        <c:numFmt formatCode="General" sourceLinked="1"/>
        <c:majorTickMark val="none"/>
        <c:minorTickMark val="none"/>
        <c:tickLblPos val="nextTo"/>
        <c:crossAx val="114306048"/>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PELAPORAN'!$J$10</c:f>
              <c:strCache>
                <c:ptCount val="1"/>
                <c:pt idx="0">
                  <c:v>BIL. MURID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PELAPORAN'!$K$9:$P$9</c:f>
              <c:strCache>
                <c:ptCount val="6"/>
                <c:pt idx="0">
                  <c:v>TP 1</c:v>
                </c:pt>
                <c:pt idx="1">
                  <c:v>TP 2</c:v>
                </c:pt>
                <c:pt idx="2">
                  <c:v> TP 3</c:v>
                </c:pt>
                <c:pt idx="3">
                  <c:v>TP 4</c:v>
                </c:pt>
                <c:pt idx="4">
                  <c:v>TP  5</c:v>
                </c:pt>
                <c:pt idx="5">
                  <c:v>TP 6</c:v>
                </c:pt>
              </c:strCache>
            </c:strRef>
          </c:cat>
          <c:val>
            <c:numRef>
              <c:f>'GRAF PELAPORAN'!$K$10:$P$10</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83333504"/>
        <c:axId val="83335040"/>
      </c:barChart>
      <c:catAx>
        <c:axId val="83333504"/>
        <c:scaling>
          <c:orientation val="minMax"/>
        </c:scaling>
        <c:delete val="0"/>
        <c:axPos val="b"/>
        <c:numFmt formatCode="General" sourceLinked="0"/>
        <c:majorTickMark val="out"/>
        <c:minorTickMark val="none"/>
        <c:tickLblPos val="nextTo"/>
        <c:crossAx val="83335040"/>
        <c:crosses val="autoZero"/>
        <c:auto val="1"/>
        <c:lblAlgn val="ctr"/>
        <c:lblOffset val="100"/>
        <c:noMultiLvlLbl val="0"/>
      </c:catAx>
      <c:valAx>
        <c:axId val="83335040"/>
        <c:scaling>
          <c:orientation val="minMax"/>
          <c:max val="60"/>
        </c:scaling>
        <c:delete val="0"/>
        <c:axPos val="l"/>
        <c:numFmt formatCode="General" sourceLinked="1"/>
        <c:majorTickMark val="out"/>
        <c:minorTickMark val="none"/>
        <c:tickLblPos val="nextTo"/>
        <c:crossAx val="83333504"/>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PELAPORAN'!$J$29</c:f>
              <c:strCache>
                <c:ptCount val="1"/>
                <c:pt idx="0">
                  <c:v>BIL. MURID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PELAPORAN'!$K$28:$P$28</c:f>
              <c:strCache>
                <c:ptCount val="6"/>
                <c:pt idx="0">
                  <c:v>TP 1</c:v>
                </c:pt>
                <c:pt idx="1">
                  <c:v>TP 2</c:v>
                </c:pt>
                <c:pt idx="2">
                  <c:v> TP 3</c:v>
                </c:pt>
                <c:pt idx="3">
                  <c:v>TP 4</c:v>
                </c:pt>
                <c:pt idx="4">
                  <c:v>TP  5</c:v>
                </c:pt>
                <c:pt idx="5">
                  <c:v>TP 6</c:v>
                </c:pt>
              </c:strCache>
            </c:strRef>
          </c:cat>
          <c:val>
            <c:numRef>
              <c:f>'GRAF PELAPORAN'!$K$29:$P$29</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83887616"/>
        <c:axId val="83889152"/>
      </c:barChart>
      <c:catAx>
        <c:axId val="83887616"/>
        <c:scaling>
          <c:orientation val="minMax"/>
        </c:scaling>
        <c:delete val="0"/>
        <c:axPos val="b"/>
        <c:numFmt formatCode="General" sourceLinked="0"/>
        <c:majorTickMark val="out"/>
        <c:minorTickMark val="none"/>
        <c:tickLblPos val="nextTo"/>
        <c:crossAx val="83889152"/>
        <c:crosses val="autoZero"/>
        <c:auto val="1"/>
        <c:lblAlgn val="ctr"/>
        <c:lblOffset val="100"/>
        <c:noMultiLvlLbl val="0"/>
      </c:catAx>
      <c:valAx>
        <c:axId val="83889152"/>
        <c:scaling>
          <c:orientation val="minMax"/>
          <c:max val="60"/>
        </c:scaling>
        <c:delete val="0"/>
        <c:axPos val="l"/>
        <c:numFmt formatCode="General" sourceLinked="1"/>
        <c:majorTickMark val="out"/>
        <c:minorTickMark val="none"/>
        <c:tickLblPos val="nextTo"/>
        <c:crossAx val="83887616"/>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PELAPORAN'!$B$47</c:f>
              <c:strCache>
                <c:ptCount val="1"/>
                <c:pt idx="0">
                  <c:v>BIL. MURID</c:v>
                </c:pt>
              </c:strCache>
            </c:strRef>
          </c:tx>
          <c:invertIfNegative val="0"/>
          <c:cat>
            <c:strRef>
              <c:f>'GRAF PELAPORAN'!$C$46:$H$46</c:f>
              <c:strCache>
                <c:ptCount val="6"/>
                <c:pt idx="0">
                  <c:v>TP 1</c:v>
                </c:pt>
                <c:pt idx="1">
                  <c:v>TP 2</c:v>
                </c:pt>
                <c:pt idx="2">
                  <c:v> TP 3</c:v>
                </c:pt>
                <c:pt idx="3">
                  <c:v>TP 4</c:v>
                </c:pt>
                <c:pt idx="4">
                  <c:v>TP  5</c:v>
                </c:pt>
                <c:pt idx="5">
                  <c:v>TP 6</c:v>
                </c:pt>
              </c:strCache>
            </c:strRef>
          </c:cat>
          <c:val>
            <c:numRef>
              <c:f>'GRAF PELAPORAN'!$C$47:$H$47</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83912960"/>
        <c:axId val="83914752"/>
      </c:barChart>
      <c:catAx>
        <c:axId val="83912960"/>
        <c:scaling>
          <c:orientation val="minMax"/>
        </c:scaling>
        <c:delete val="0"/>
        <c:axPos val="b"/>
        <c:numFmt formatCode="General" sourceLinked="0"/>
        <c:majorTickMark val="out"/>
        <c:minorTickMark val="none"/>
        <c:tickLblPos val="nextTo"/>
        <c:crossAx val="83914752"/>
        <c:crosses val="autoZero"/>
        <c:auto val="1"/>
        <c:lblAlgn val="ctr"/>
        <c:lblOffset val="100"/>
        <c:noMultiLvlLbl val="0"/>
      </c:catAx>
      <c:valAx>
        <c:axId val="83914752"/>
        <c:scaling>
          <c:orientation val="minMax"/>
          <c:max val="60"/>
        </c:scaling>
        <c:delete val="0"/>
        <c:axPos val="l"/>
        <c:numFmt formatCode="General" sourceLinked="1"/>
        <c:majorTickMark val="out"/>
        <c:minorTickMark val="none"/>
        <c:tickLblPos val="nextTo"/>
        <c:txPr>
          <a:bodyPr/>
          <a:lstStyle/>
          <a:p>
            <a:pPr algn="ctr">
              <a:defRPr lang="en-MY" sz="1000" b="0" i="0" u="none" strike="noStrike" kern="1200" baseline="0">
                <a:solidFill>
                  <a:sysClr val="windowText" lastClr="000000"/>
                </a:solidFill>
                <a:latin typeface="+mn-lt"/>
                <a:ea typeface="+mn-ea"/>
                <a:cs typeface="+mn-cs"/>
              </a:defRPr>
            </a:pPr>
            <a:endParaRPr lang="en-US"/>
          </a:p>
        </c:txPr>
        <c:crossAx val="83912960"/>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PELAPORAN'!$J$47</c:f>
              <c:strCache>
                <c:ptCount val="1"/>
                <c:pt idx="0">
                  <c:v>BIL. MURID</c:v>
                </c:pt>
              </c:strCache>
            </c:strRef>
          </c:tx>
          <c:invertIfNegative val="0"/>
          <c:cat>
            <c:strRef>
              <c:f>'GRAF PELAPORAN'!$K$46:$P$46</c:f>
              <c:strCache>
                <c:ptCount val="6"/>
                <c:pt idx="0">
                  <c:v>TP 1</c:v>
                </c:pt>
                <c:pt idx="1">
                  <c:v>TP 2</c:v>
                </c:pt>
                <c:pt idx="2">
                  <c:v> TP 3</c:v>
                </c:pt>
                <c:pt idx="3">
                  <c:v>TP 4</c:v>
                </c:pt>
                <c:pt idx="4">
                  <c:v>TP  5</c:v>
                </c:pt>
                <c:pt idx="5">
                  <c:v>TP 6</c:v>
                </c:pt>
              </c:strCache>
            </c:strRef>
          </c:cat>
          <c:val>
            <c:numRef>
              <c:f>'GRAF PELAPORAN'!$K$47:$P$47</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83921920"/>
        <c:axId val="83931904"/>
      </c:barChart>
      <c:catAx>
        <c:axId val="83921920"/>
        <c:scaling>
          <c:orientation val="minMax"/>
        </c:scaling>
        <c:delete val="0"/>
        <c:axPos val="b"/>
        <c:numFmt formatCode="General" sourceLinked="0"/>
        <c:majorTickMark val="out"/>
        <c:minorTickMark val="none"/>
        <c:tickLblPos val="nextTo"/>
        <c:crossAx val="83931904"/>
        <c:crosses val="autoZero"/>
        <c:auto val="1"/>
        <c:lblAlgn val="ctr"/>
        <c:lblOffset val="100"/>
        <c:noMultiLvlLbl val="0"/>
      </c:catAx>
      <c:valAx>
        <c:axId val="83931904"/>
        <c:scaling>
          <c:orientation val="minMax"/>
          <c:max val="60"/>
        </c:scaling>
        <c:delete val="0"/>
        <c:axPos val="l"/>
        <c:numFmt formatCode="General" sourceLinked="1"/>
        <c:majorTickMark val="out"/>
        <c:minorTickMark val="none"/>
        <c:tickLblPos val="nextTo"/>
        <c:crossAx val="83921920"/>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PELAPORAN'!$B$65</c:f>
              <c:strCache>
                <c:ptCount val="1"/>
                <c:pt idx="0">
                  <c:v>BIL. MURID</c:v>
                </c:pt>
              </c:strCache>
            </c:strRef>
          </c:tx>
          <c:invertIfNegative val="0"/>
          <c:cat>
            <c:strRef>
              <c:f>'GRAF PELAPORAN'!$C$64:$H$64</c:f>
              <c:strCache>
                <c:ptCount val="6"/>
                <c:pt idx="0">
                  <c:v>TP 1</c:v>
                </c:pt>
                <c:pt idx="1">
                  <c:v>TP 2</c:v>
                </c:pt>
                <c:pt idx="2">
                  <c:v> TP 3</c:v>
                </c:pt>
                <c:pt idx="3">
                  <c:v>TP 4</c:v>
                </c:pt>
                <c:pt idx="4">
                  <c:v>TP  5</c:v>
                </c:pt>
                <c:pt idx="5">
                  <c:v>TP 6</c:v>
                </c:pt>
              </c:strCache>
            </c:strRef>
          </c:cat>
          <c:val>
            <c:numRef>
              <c:f>'GRAF PELAPORAN'!$C$65:$H$65</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84037632"/>
        <c:axId val="84039168"/>
      </c:barChart>
      <c:catAx>
        <c:axId val="84037632"/>
        <c:scaling>
          <c:orientation val="minMax"/>
        </c:scaling>
        <c:delete val="0"/>
        <c:axPos val="b"/>
        <c:numFmt formatCode="General" sourceLinked="0"/>
        <c:majorTickMark val="out"/>
        <c:minorTickMark val="none"/>
        <c:tickLblPos val="nextTo"/>
        <c:crossAx val="84039168"/>
        <c:crosses val="autoZero"/>
        <c:auto val="1"/>
        <c:lblAlgn val="ctr"/>
        <c:lblOffset val="100"/>
        <c:noMultiLvlLbl val="0"/>
      </c:catAx>
      <c:valAx>
        <c:axId val="84039168"/>
        <c:scaling>
          <c:orientation val="minMax"/>
          <c:max val="60"/>
        </c:scaling>
        <c:delete val="0"/>
        <c:axPos val="l"/>
        <c:numFmt formatCode="General" sourceLinked="1"/>
        <c:majorTickMark val="out"/>
        <c:minorTickMark val="none"/>
        <c:tickLblPos val="nextTo"/>
        <c:crossAx val="84037632"/>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PELAPORAN'!$J$65</c:f>
              <c:strCache>
                <c:ptCount val="1"/>
                <c:pt idx="0">
                  <c:v>BIL. MURID</c:v>
                </c:pt>
              </c:strCache>
            </c:strRef>
          </c:tx>
          <c:invertIfNegative val="0"/>
          <c:cat>
            <c:strRef>
              <c:f>'GRAF PELAPORAN'!$K$64:$P$64</c:f>
              <c:strCache>
                <c:ptCount val="6"/>
                <c:pt idx="0">
                  <c:v>TP 1</c:v>
                </c:pt>
                <c:pt idx="1">
                  <c:v>TP 2</c:v>
                </c:pt>
                <c:pt idx="2">
                  <c:v> TP 3</c:v>
                </c:pt>
                <c:pt idx="3">
                  <c:v>TP 4</c:v>
                </c:pt>
                <c:pt idx="4">
                  <c:v>TP  5</c:v>
                </c:pt>
                <c:pt idx="5">
                  <c:v>TP 6</c:v>
                </c:pt>
              </c:strCache>
            </c:strRef>
          </c:cat>
          <c:val>
            <c:numRef>
              <c:f>'GRAF PELAPORAN'!$K$65:$P$65</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84075264"/>
        <c:axId val="84076800"/>
      </c:barChart>
      <c:catAx>
        <c:axId val="84075264"/>
        <c:scaling>
          <c:orientation val="minMax"/>
        </c:scaling>
        <c:delete val="0"/>
        <c:axPos val="b"/>
        <c:numFmt formatCode="General" sourceLinked="0"/>
        <c:majorTickMark val="out"/>
        <c:minorTickMark val="none"/>
        <c:tickLblPos val="nextTo"/>
        <c:crossAx val="84076800"/>
        <c:crosses val="autoZero"/>
        <c:auto val="1"/>
        <c:lblAlgn val="ctr"/>
        <c:lblOffset val="100"/>
        <c:noMultiLvlLbl val="0"/>
      </c:catAx>
      <c:valAx>
        <c:axId val="84076800"/>
        <c:scaling>
          <c:orientation val="minMax"/>
          <c:max val="60"/>
        </c:scaling>
        <c:delete val="0"/>
        <c:axPos val="l"/>
        <c:numFmt formatCode="General" sourceLinked="1"/>
        <c:majorTickMark val="out"/>
        <c:minorTickMark val="none"/>
        <c:tickLblPos val="nextTo"/>
        <c:crossAx val="84075264"/>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PELAPORAN'!$B$83</c:f>
              <c:strCache>
                <c:ptCount val="1"/>
                <c:pt idx="0">
                  <c:v>BIL. MURID</c:v>
                </c:pt>
              </c:strCache>
            </c:strRef>
          </c:tx>
          <c:invertIfNegative val="0"/>
          <c:cat>
            <c:strRef>
              <c:f>'GRAF PELAPORAN'!$C$82:$H$82</c:f>
              <c:strCache>
                <c:ptCount val="6"/>
                <c:pt idx="0">
                  <c:v>TP 1</c:v>
                </c:pt>
                <c:pt idx="1">
                  <c:v>TP 2</c:v>
                </c:pt>
                <c:pt idx="2">
                  <c:v> TP 3</c:v>
                </c:pt>
                <c:pt idx="3">
                  <c:v>TP 4</c:v>
                </c:pt>
                <c:pt idx="4">
                  <c:v>TP  5</c:v>
                </c:pt>
                <c:pt idx="5">
                  <c:v>TP 6</c:v>
                </c:pt>
              </c:strCache>
            </c:strRef>
          </c:cat>
          <c:val>
            <c:numRef>
              <c:f>'GRAF PELAPORAN'!$C$83:$H$83</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85599744"/>
        <c:axId val="85601280"/>
      </c:barChart>
      <c:catAx>
        <c:axId val="85599744"/>
        <c:scaling>
          <c:orientation val="minMax"/>
        </c:scaling>
        <c:delete val="0"/>
        <c:axPos val="b"/>
        <c:numFmt formatCode="General" sourceLinked="0"/>
        <c:majorTickMark val="out"/>
        <c:minorTickMark val="none"/>
        <c:tickLblPos val="nextTo"/>
        <c:crossAx val="85601280"/>
        <c:crosses val="autoZero"/>
        <c:auto val="1"/>
        <c:lblAlgn val="ctr"/>
        <c:lblOffset val="100"/>
        <c:noMultiLvlLbl val="0"/>
      </c:catAx>
      <c:valAx>
        <c:axId val="85601280"/>
        <c:scaling>
          <c:orientation val="minMax"/>
          <c:max val="60"/>
        </c:scaling>
        <c:delete val="0"/>
        <c:axPos val="l"/>
        <c:numFmt formatCode="General" sourceLinked="1"/>
        <c:majorTickMark val="out"/>
        <c:minorTickMark val="none"/>
        <c:tickLblPos val="nextTo"/>
        <c:crossAx val="85599744"/>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PELAPORAN'!$J$83</c:f>
              <c:strCache>
                <c:ptCount val="1"/>
                <c:pt idx="0">
                  <c:v>BIL. MURID</c:v>
                </c:pt>
              </c:strCache>
            </c:strRef>
          </c:tx>
          <c:invertIfNegative val="0"/>
          <c:cat>
            <c:strRef>
              <c:f>'GRAF PELAPORAN'!$K$82:$P$82</c:f>
              <c:strCache>
                <c:ptCount val="6"/>
                <c:pt idx="0">
                  <c:v>TP 1</c:v>
                </c:pt>
                <c:pt idx="1">
                  <c:v>TP 2</c:v>
                </c:pt>
                <c:pt idx="2">
                  <c:v> TP 3</c:v>
                </c:pt>
                <c:pt idx="3">
                  <c:v>TP 4</c:v>
                </c:pt>
                <c:pt idx="4">
                  <c:v>TP  5</c:v>
                </c:pt>
                <c:pt idx="5">
                  <c:v>TP 6</c:v>
                </c:pt>
              </c:strCache>
            </c:strRef>
          </c:cat>
          <c:val>
            <c:numRef>
              <c:f>'GRAF PELAPORAN'!$K$83:$P$83</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85608704"/>
        <c:axId val="85651456"/>
      </c:barChart>
      <c:catAx>
        <c:axId val="85608704"/>
        <c:scaling>
          <c:orientation val="minMax"/>
        </c:scaling>
        <c:delete val="0"/>
        <c:axPos val="b"/>
        <c:numFmt formatCode="General" sourceLinked="0"/>
        <c:majorTickMark val="out"/>
        <c:minorTickMark val="none"/>
        <c:tickLblPos val="nextTo"/>
        <c:crossAx val="85651456"/>
        <c:crosses val="autoZero"/>
        <c:auto val="1"/>
        <c:lblAlgn val="ctr"/>
        <c:lblOffset val="100"/>
        <c:noMultiLvlLbl val="0"/>
      </c:catAx>
      <c:valAx>
        <c:axId val="85651456"/>
        <c:scaling>
          <c:orientation val="minMax"/>
          <c:max val="60"/>
        </c:scaling>
        <c:delete val="0"/>
        <c:axPos val="l"/>
        <c:numFmt formatCode="General" sourceLinked="1"/>
        <c:majorTickMark val="out"/>
        <c:minorTickMark val="none"/>
        <c:tickLblPos val="nextTo"/>
        <c:crossAx val="85608704"/>
        <c:crosses val="autoZero"/>
        <c:crossBetween val="between"/>
        <c:majorUnit val="10"/>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trlProps/ctrlProp1.xml><?xml version="1.0" encoding="utf-8"?>
<formControlPr xmlns="http://schemas.microsoft.com/office/spreadsheetml/2009/9/main" objectType="Drop" dropStyle="combo" dx="16" fmlaLink="$I$6" fmlaRange="$J$7:$J$66" sel="26" val="25"/>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image" Target="../media/image4.png"/><Relationship Id="rId3" Type="http://schemas.openxmlformats.org/officeDocument/2006/relationships/chart" Target="../charts/chart3.xml"/><Relationship Id="rId21" Type="http://schemas.openxmlformats.org/officeDocument/2006/relationships/chart" Target="../charts/chart19.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1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image" Target="../media/image5.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148167</xdr:colOff>
      <xdr:row>0</xdr:row>
      <xdr:rowOff>88635</xdr:rowOff>
    </xdr:from>
    <xdr:to>
      <xdr:col>1</xdr:col>
      <xdr:colOff>2571750</xdr:colOff>
      <xdr:row>2</xdr:row>
      <xdr:rowOff>161453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167" y="88635"/>
          <a:ext cx="2764896" cy="713374"/>
        </a:xfrm>
        <a:prstGeom prst="rect">
          <a:avLst/>
        </a:prstGeom>
      </xdr:spPr>
    </xdr:pic>
    <xdr:clientData/>
  </xdr:twoCellAnchor>
  <xdr:twoCellAnchor editAs="oneCell">
    <xdr:from>
      <xdr:col>22</xdr:col>
      <xdr:colOff>473605</xdr:colOff>
      <xdr:row>0</xdr:row>
      <xdr:rowOff>132480</xdr:rowOff>
    </xdr:from>
    <xdr:to>
      <xdr:col>22</xdr:col>
      <xdr:colOff>1098927</xdr:colOff>
      <xdr:row>2</xdr:row>
      <xdr:rowOff>139901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89668" y="132480"/>
          <a:ext cx="625322" cy="6503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2138363</xdr:colOff>
      <xdr:row>9</xdr:row>
      <xdr:rowOff>90486</xdr:rowOff>
    </xdr:from>
    <xdr:to>
      <xdr:col>5</xdr:col>
      <xdr:colOff>5072063</xdr:colOff>
      <xdr:row>11</xdr:row>
      <xdr:rowOff>201394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3042" y="2240415"/>
          <a:ext cx="2933700" cy="728672"/>
        </a:xfrm>
        <a:prstGeom prst="rect">
          <a:avLst/>
        </a:prstGeom>
      </xdr:spPr>
    </xdr:pic>
    <xdr:clientData/>
  </xdr:twoCellAnchor>
  <xdr:twoCellAnchor editAs="oneCell">
    <xdr:from>
      <xdr:col>5</xdr:col>
      <xdr:colOff>5584530</xdr:colOff>
      <xdr:row>9</xdr:row>
      <xdr:rowOff>124618</xdr:rowOff>
    </xdr:from>
    <xdr:to>
      <xdr:col>5</xdr:col>
      <xdr:colOff>6266655</xdr:colOff>
      <xdr:row>11</xdr:row>
      <xdr:rowOff>203199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9843" y="2267743"/>
          <a:ext cx="682125" cy="7269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2819400</xdr:colOff>
          <xdr:row>7</xdr:row>
          <xdr:rowOff>38100</xdr:rowOff>
        </xdr:from>
        <xdr:to>
          <xdr:col>5</xdr:col>
          <xdr:colOff>5762625</xdr:colOff>
          <xdr:row>8</xdr:row>
          <xdr:rowOff>19050</xdr:rowOff>
        </xdr:to>
        <xdr:sp macro="" textlink="">
          <xdr:nvSpPr>
            <xdr:cNvPr id="14337" name="Drop Down 1" hidden="1">
              <a:extLst>
                <a:ext uri="{63B3BB69-23CF-44E3-9099-C40C66FF867C}">
                  <a14:compatExt spid="_x0000_s14337"/>
                </a:ext>
              </a:extLst>
            </xdr:cNvPr>
            <xdr:cNvSpPr/>
          </xdr:nvSpPr>
          <xdr:spPr>
            <a:xfrm>
              <a:off x="0" y="0"/>
              <a:ext cx="0" cy="0"/>
            </a:xfrm>
            <a:prstGeom prst="rect">
              <a:avLst/>
            </a:prstGeom>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6267451</xdr:colOff>
      <xdr:row>0</xdr:row>
      <xdr:rowOff>40483</xdr:rowOff>
    </xdr:from>
    <xdr:to>
      <xdr:col>1</xdr:col>
      <xdr:colOff>6648451</xdr:colOff>
      <xdr:row>0</xdr:row>
      <xdr:rowOff>428743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53376" y="40483"/>
          <a:ext cx="381000" cy="3882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30</xdr:row>
      <xdr:rowOff>0</xdr:rowOff>
    </xdr:from>
    <xdr:to>
      <xdr:col>8</xdr:col>
      <xdr:colOff>0</xdr:colOff>
      <xdr:row>40</xdr:row>
      <xdr:rowOff>161925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xdr:colOff>
      <xdr:row>10</xdr:row>
      <xdr:rowOff>207168</xdr:rowOff>
    </xdr:from>
    <xdr:to>
      <xdr:col>16</xdr:col>
      <xdr:colOff>4762</xdr:colOff>
      <xdr:row>21</xdr:row>
      <xdr:rowOff>154781</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19049</xdr:colOff>
      <xdr:row>30</xdr:row>
      <xdr:rowOff>33337</xdr:rowOff>
    </xdr:from>
    <xdr:to>
      <xdr:col>15</xdr:col>
      <xdr:colOff>581024</xdr:colOff>
      <xdr:row>40</xdr:row>
      <xdr:rowOff>152400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48</xdr:row>
      <xdr:rowOff>4762</xdr:rowOff>
    </xdr:from>
    <xdr:to>
      <xdr:col>8</xdr:col>
      <xdr:colOff>9525</xdr:colOff>
      <xdr:row>58</xdr:row>
      <xdr:rowOff>180975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609599</xdr:colOff>
      <xdr:row>48</xdr:row>
      <xdr:rowOff>4761</xdr:rowOff>
    </xdr:from>
    <xdr:to>
      <xdr:col>15</xdr:col>
      <xdr:colOff>600074</xdr:colOff>
      <xdr:row>58</xdr:row>
      <xdr:rowOff>180974</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600074</xdr:colOff>
      <xdr:row>65</xdr:row>
      <xdr:rowOff>159543</xdr:rowOff>
    </xdr:from>
    <xdr:to>
      <xdr:col>8</xdr:col>
      <xdr:colOff>2380</xdr:colOff>
      <xdr:row>76</xdr:row>
      <xdr:rowOff>111919</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30956</xdr:colOff>
      <xdr:row>65</xdr:row>
      <xdr:rowOff>171449</xdr:rowOff>
    </xdr:from>
    <xdr:to>
      <xdr:col>16</xdr:col>
      <xdr:colOff>4763</xdr:colOff>
      <xdr:row>76</xdr:row>
      <xdr:rowOff>166688</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609599</xdr:colOff>
      <xdr:row>84</xdr:row>
      <xdr:rowOff>14287</xdr:rowOff>
    </xdr:from>
    <xdr:to>
      <xdr:col>7</xdr:col>
      <xdr:colOff>600074</xdr:colOff>
      <xdr:row>94</xdr:row>
      <xdr:rowOff>171450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19050</xdr:colOff>
      <xdr:row>84</xdr:row>
      <xdr:rowOff>4762</xdr:rowOff>
    </xdr:from>
    <xdr:to>
      <xdr:col>15</xdr:col>
      <xdr:colOff>600075</xdr:colOff>
      <xdr:row>94</xdr:row>
      <xdr:rowOff>180975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504825</xdr:colOff>
      <xdr:row>102</xdr:row>
      <xdr:rowOff>10203</xdr:rowOff>
    </xdr:from>
    <xdr:to>
      <xdr:col>7</xdr:col>
      <xdr:colOff>557893</xdr:colOff>
      <xdr:row>112</xdr:row>
      <xdr:rowOff>167366</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102</xdr:row>
      <xdr:rowOff>14287</xdr:rowOff>
    </xdr:from>
    <xdr:to>
      <xdr:col>16</xdr:col>
      <xdr:colOff>0</xdr:colOff>
      <xdr:row>112</xdr:row>
      <xdr:rowOff>171450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553810</xdr:colOff>
      <xdr:row>120</xdr:row>
      <xdr:rowOff>10205</xdr:rowOff>
    </xdr:from>
    <xdr:to>
      <xdr:col>7</xdr:col>
      <xdr:colOff>585107</xdr:colOff>
      <xdr:row>130</xdr:row>
      <xdr:rowOff>167368</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9526</xdr:colOff>
      <xdr:row>120</xdr:row>
      <xdr:rowOff>14287</xdr:rowOff>
    </xdr:from>
    <xdr:to>
      <xdr:col>15</xdr:col>
      <xdr:colOff>600076</xdr:colOff>
      <xdr:row>130</xdr:row>
      <xdr:rowOff>180975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19050</xdr:colOff>
      <xdr:row>137</xdr:row>
      <xdr:rowOff>185737</xdr:rowOff>
    </xdr:from>
    <xdr:to>
      <xdr:col>7</xdr:col>
      <xdr:colOff>600075</xdr:colOff>
      <xdr:row>148</xdr:row>
      <xdr:rowOff>161925</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138</xdr:row>
      <xdr:rowOff>14286</xdr:rowOff>
    </xdr:from>
    <xdr:to>
      <xdr:col>16</xdr:col>
      <xdr:colOff>0</xdr:colOff>
      <xdr:row>148</xdr:row>
      <xdr:rowOff>171450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33338</xdr:colOff>
      <xdr:row>155</xdr:row>
      <xdr:rowOff>138111</xdr:rowOff>
    </xdr:from>
    <xdr:to>
      <xdr:col>7</xdr:col>
      <xdr:colOff>604838</xdr:colOff>
      <xdr:row>166</xdr:row>
      <xdr:rowOff>166686</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602456</xdr:colOff>
      <xdr:row>155</xdr:row>
      <xdr:rowOff>126205</xdr:rowOff>
    </xdr:from>
    <xdr:to>
      <xdr:col>15</xdr:col>
      <xdr:colOff>602456</xdr:colOff>
      <xdr:row>166</xdr:row>
      <xdr:rowOff>178593</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1</xdr:col>
      <xdr:colOff>54768</xdr:colOff>
      <xdr:row>0</xdr:row>
      <xdr:rowOff>107155</xdr:rowOff>
    </xdr:from>
    <xdr:to>
      <xdr:col>3</xdr:col>
      <xdr:colOff>58183</xdr:colOff>
      <xdr:row>3</xdr:row>
      <xdr:rowOff>52386</xdr:rowOff>
    </xdr:to>
    <xdr:pic>
      <xdr:nvPicPr>
        <xdr:cNvPr id="3" name="Picture 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61987" y="107155"/>
          <a:ext cx="2158446" cy="552450"/>
        </a:xfrm>
        <a:prstGeom prst="rect">
          <a:avLst/>
        </a:prstGeom>
      </xdr:spPr>
    </xdr:pic>
    <xdr:clientData/>
  </xdr:twoCellAnchor>
  <xdr:twoCellAnchor editAs="oneCell">
    <xdr:from>
      <xdr:col>12</xdr:col>
      <xdr:colOff>69054</xdr:colOff>
      <xdr:row>0</xdr:row>
      <xdr:rowOff>111919</xdr:rowOff>
    </xdr:from>
    <xdr:to>
      <xdr:col>12</xdr:col>
      <xdr:colOff>604788</xdr:colOff>
      <xdr:row>3</xdr:row>
      <xdr:rowOff>53067</xdr:rowOff>
    </xdr:to>
    <xdr:pic>
      <xdr:nvPicPr>
        <xdr:cNvPr id="21" name="Picture 2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9451179" y="111919"/>
          <a:ext cx="535734" cy="548367"/>
        </a:xfrm>
        <a:prstGeom prst="rect">
          <a:avLst/>
        </a:prstGeom>
      </xdr:spPr>
    </xdr:pic>
    <xdr:clientData/>
  </xdr:twoCellAnchor>
  <xdr:twoCellAnchor>
    <xdr:from>
      <xdr:col>1</xdr:col>
      <xdr:colOff>35718</xdr:colOff>
      <xdr:row>10</xdr:row>
      <xdr:rowOff>182166</xdr:rowOff>
    </xdr:from>
    <xdr:to>
      <xdr:col>8</xdr:col>
      <xdr:colOff>11905</xdr:colOff>
      <xdr:row>21</xdr:row>
      <xdr:rowOff>142875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602456</xdr:colOff>
      <xdr:row>173</xdr:row>
      <xdr:rowOff>126205</xdr:rowOff>
    </xdr:from>
    <xdr:to>
      <xdr:col>7</xdr:col>
      <xdr:colOff>602456</xdr:colOff>
      <xdr:row>184</xdr:row>
      <xdr:rowOff>178593</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88"/>
  <sheetViews>
    <sheetView showGridLines="0" tabSelected="1" topLeftCell="A64" zoomScale="80" zoomScaleNormal="80" zoomScaleSheetLayoutView="90" workbookViewId="0">
      <selection activeCell="B81" sqref="B81"/>
    </sheetView>
  </sheetViews>
  <sheetFormatPr defaultColWidth="9.140625" defaultRowHeight="15.75" zeroHeight="1" x14ac:dyDescent="0.25"/>
  <cols>
    <col min="1" max="1" width="5" style="2" customWidth="1"/>
    <col min="2" max="2" width="51.7109375" style="2" customWidth="1"/>
    <col min="3" max="3" width="20" style="2" customWidth="1"/>
    <col min="4" max="4" width="11.42578125" style="68" customWidth="1"/>
    <col min="5" max="14" width="12.5703125" style="115" customWidth="1"/>
    <col min="15" max="22" width="7.42578125" style="2" hidden="1" customWidth="1"/>
    <col min="23" max="23" width="17.85546875" style="68" customWidth="1"/>
    <col min="24" max="24" width="27" style="2" customWidth="1"/>
    <col min="25" max="25" width="1.5703125" style="2" hidden="1" customWidth="1"/>
    <col min="26" max="26" width="2.5703125" style="2" hidden="1" customWidth="1"/>
    <col min="27" max="27" width="0" style="2" hidden="1" customWidth="1"/>
    <col min="28" max="16384" width="9.140625" style="2"/>
  </cols>
  <sheetData>
    <row r="1" spans="1:26" s="13" customFormat="1" ht="25.5" customHeight="1" x14ac:dyDescent="0.25">
      <c r="A1" s="32"/>
      <c r="B1" s="33"/>
      <c r="C1" s="34" t="s">
        <v>17</v>
      </c>
      <c r="D1" s="116" t="s">
        <v>133</v>
      </c>
      <c r="E1" s="103"/>
      <c r="F1" s="103"/>
      <c r="G1" s="103"/>
      <c r="H1" s="103"/>
      <c r="I1" s="103"/>
      <c r="J1" s="103"/>
      <c r="K1" s="105"/>
      <c r="L1" s="105"/>
      <c r="M1" s="106"/>
      <c r="N1" s="105"/>
      <c r="O1" s="33"/>
      <c r="P1" s="33"/>
      <c r="Q1" s="33"/>
      <c r="R1" s="33"/>
      <c r="S1" s="33"/>
      <c r="T1" s="33"/>
      <c r="U1" s="33"/>
      <c r="V1" s="33"/>
      <c r="W1" s="69"/>
    </row>
    <row r="2" spans="1:26" s="13" customFormat="1" ht="25.5" customHeight="1" x14ac:dyDescent="0.25">
      <c r="A2" s="32"/>
      <c r="B2" s="33"/>
      <c r="C2" s="34" t="s">
        <v>18</v>
      </c>
      <c r="D2" s="116" t="s">
        <v>133</v>
      </c>
      <c r="E2" s="103"/>
      <c r="F2" s="103"/>
      <c r="G2" s="103"/>
      <c r="H2" s="103"/>
      <c r="I2" s="103"/>
      <c r="J2" s="103"/>
      <c r="K2" s="105"/>
      <c r="L2" s="105"/>
      <c r="M2" s="106"/>
      <c r="N2" s="105"/>
      <c r="O2" s="33"/>
      <c r="P2" s="33"/>
      <c r="Q2" s="33"/>
      <c r="R2" s="33"/>
      <c r="S2" s="33"/>
      <c r="T2" s="33"/>
      <c r="U2" s="33"/>
      <c r="V2" s="33"/>
      <c r="W2" s="69"/>
    </row>
    <row r="3" spans="1:26" s="13" customFormat="1" ht="25.5" customHeight="1" x14ac:dyDescent="0.25">
      <c r="A3" s="32"/>
      <c r="B3" s="35"/>
      <c r="C3" s="34" t="s">
        <v>1</v>
      </c>
      <c r="D3" s="116" t="s">
        <v>134</v>
      </c>
      <c r="E3" s="103"/>
      <c r="F3" s="103"/>
      <c r="G3" s="103"/>
      <c r="H3" s="103"/>
      <c r="I3" s="103"/>
      <c r="J3" s="103"/>
      <c r="K3" s="107"/>
      <c r="L3" s="107"/>
      <c r="M3" s="106"/>
      <c r="N3" s="107"/>
      <c r="O3" s="35"/>
      <c r="P3" s="35"/>
      <c r="Q3" s="35"/>
      <c r="R3" s="35"/>
      <c r="S3" s="35"/>
      <c r="T3" s="35"/>
      <c r="U3" s="35"/>
      <c r="V3" s="35"/>
      <c r="W3" s="70"/>
    </row>
    <row r="4" spans="1:26" s="13" customFormat="1" ht="25.5" customHeight="1" x14ac:dyDescent="0.25">
      <c r="A4" s="32"/>
      <c r="B4" s="33"/>
      <c r="C4" s="34" t="s">
        <v>19</v>
      </c>
      <c r="D4" s="116"/>
      <c r="E4" s="103"/>
      <c r="F4" s="103"/>
      <c r="G4" s="103"/>
      <c r="H4" s="103"/>
      <c r="I4" s="103"/>
      <c r="J4" s="103"/>
      <c r="K4" s="105"/>
      <c r="L4" s="105"/>
      <c r="M4" s="106"/>
      <c r="N4" s="105"/>
      <c r="O4" s="33"/>
      <c r="P4" s="33"/>
      <c r="Q4" s="33"/>
      <c r="R4" s="33"/>
      <c r="S4" s="33"/>
      <c r="T4" s="33"/>
      <c r="U4" s="33"/>
      <c r="V4" s="33"/>
      <c r="W4" s="69"/>
    </row>
    <row r="5" spans="1:26" ht="15.95" customHeight="1" x14ac:dyDescent="0.25">
      <c r="A5" s="21"/>
      <c r="B5" s="21"/>
      <c r="C5" s="21"/>
      <c r="D5" s="65"/>
      <c r="E5" s="71"/>
      <c r="F5" s="71"/>
      <c r="G5" s="71"/>
      <c r="H5" s="71"/>
      <c r="I5" s="71"/>
      <c r="J5" s="71"/>
      <c r="K5" s="71"/>
      <c r="L5" s="71"/>
      <c r="M5" s="71"/>
      <c r="N5" s="71"/>
      <c r="O5" s="21"/>
      <c r="P5" s="21"/>
      <c r="Q5" s="21"/>
      <c r="R5" s="21"/>
      <c r="S5" s="21"/>
      <c r="T5" s="21"/>
      <c r="U5" s="21"/>
      <c r="V5" s="21"/>
      <c r="W5" s="65"/>
    </row>
    <row r="6" spans="1:26" s="17" customFormat="1" ht="20.100000000000001" customHeight="1" x14ac:dyDescent="0.25">
      <c r="A6" s="23" t="s">
        <v>33</v>
      </c>
      <c r="B6" s="21"/>
      <c r="C6" s="62" t="s">
        <v>10</v>
      </c>
      <c r="D6" s="166" t="s">
        <v>135</v>
      </c>
      <c r="E6" s="71"/>
      <c r="F6" s="104"/>
      <c r="G6" s="104"/>
      <c r="H6" s="104"/>
      <c r="I6" s="104"/>
      <c r="J6" s="104"/>
      <c r="K6" s="104"/>
      <c r="L6" s="104"/>
      <c r="M6" s="104"/>
      <c r="N6" s="104"/>
      <c r="O6" s="23"/>
      <c r="P6" s="23"/>
      <c r="Q6" s="23"/>
      <c r="R6" s="23"/>
      <c r="S6" s="23"/>
      <c r="T6" s="23"/>
      <c r="U6" s="22"/>
      <c r="V6" s="22"/>
      <c r="W6" s="71"/>
    </row>
    <row r="7" spans="1:26" s="17" customFormat="1" ht="20.100000000000001" customHeight="1" x14ac:dyDescent="0.25">
      <c r="A7" s="63" t="s">
        <v>41</v>
      </c>
      <c r="B7" s="23"/>
      <c r="C7" s="62" t="s">
        <v>11</v>
      </c>
      <c r="D7" s="166" t="s">
        <v>136</v>
      </c>
      <c r="E7" s="71"/>
      <c r="F7" s="104"/>
      <c r="G7" s="104"/>
      <c r="H7" s="104"/>
      <c r="I7" s="104"/>
      <c r="J7" s="104"/>
      <c r="K7" s="104"/>
      <c r="L7" s="104"/>
      <c r="M7" s="104"/>
      <c r="N7" s="104"/>
      <c r="O7" s="23"/>
      <c r="P7" s="23"/>
      <c r="Q7" s="23"/>
      <c r="R7" s="23"/>
      <c r="S7" s="23"/>
      <c r="T7" s="23"/>
      <c r="U7" s="22"/>
      <c r="V7" s="22"/>
      <c r="W7" s="71"/>
    </row>
    <row r="8" spans="1:26" s="17" customFormat="1" ht="20.100000000000001" customHeight="1" x14ac:dyDescent="0.25">
      <c r="A8" s="22"/>
      <c r="B8" s="23"/>
      <c r="C8" s="22"/>
      <c r="D8" s="23"/>
      <c r="E8" s="71"/>
      <c r="F8" s="104"/>
      <c r="G8" s="71"/>
      <c r="H8" s="104"/>
      <c r="I8" s="71"/>
      <c r="J8" s="104"/>
      <c r="K8" s="71"/>
      <c r="L8" s="104"/>
      <c r="M8" s="71"/>
      <c r="N8" s="104"/>
      <c r="O8" s="22"/>
      <c r="P8" s="23"/>
      <c r="Q8" s="22"/>
      <c r="R8" s="23"/>
      <c r="S8" s="22"/>
      <c r="T8" s="23"/>
      <c r="U8" s="22"/>
      <c r="V8" s="23"/>
      <c r="W8" s="22"/>
    </row>
    <row r="9" spans="1:26" s="17" customFormat="1" ht="27" customHeight="1" x14ac:dyDescent="0.25">
      <c r="A9" s="175" t="s">
        <v>7</v>
      </c>
      <c r="B9" s="175" t="s">
        <v>8</v>
      </c>
      <c r="C9" s="176" t="s">
        <v>30</v>
      </c>
      <c r="D9" s="175" t="s">
        <v>0</v>
      </c>
      <c r="E9" s="170" t="s">
        <v>40</v>
      </c>
      <c r="F9" s="171"/>
      <c r="G9" s="171"/>
      <c r="H9" s="171"/>
      <c r="I9" s="171"/>
      <c r="J9" s="171"/>
      <c r="K9" s="171"/>
      <c r="L9" s="171"/>
      <c r="M9" s="171"/>
      <c r="N9" s="171"/>
      <c r="O9" s="171"/>
      <c r="P9" s="171"/>
      <c r="Q9" s="171"/>
      <c r="R9" s="171"/>
      <c r="S9" s="171"/>
      <c r="T9" s="171"/>
      <c r="U9" s="171"/>
      <c r="V9" s="172"/>
      <c r="W9" s="173" t="s">
        <v>115</v>
      </c>
    </row>
    <row r="10" spans="1:26" ht="99.75" customHeight="1" x14ac:dyDescent="0.25">
      <c r="A10" s="175"/>
      <c r="B10" s="175"/>
      <c r="C10" s="176"/>
      <c r="D10" s="175"/>
      <c r="E10" s="108" t="s">
        <v>120</v>
      </c>
      <c r="F10" s="108" t="s">
        <v>121</v>
      </c>
      <c r="G10" s="108" t="s">
        <v>122</v>
      </c>
      <c r="H10" s="108" t="s">
        <v>123</v>
      </c>
      <c r="I10" s="109" t="s">
        <v>119</v>
      </c>
      <c r="J10" s="109" t="s">
        <v>124</v>
      </c>
      <c r="K10" s="109" t="s">
        <v>125</v>
      </c>
      <c r="L10" s="109" t="s">
        <v>126</v>
      </c>
      <c r="M10" s="109" t="s">
        <v>127</v>
      </c>
      <c r="N10" s="109" t="s">
        <v>128</v>
      </c>
      <c r="O10" s="101"/>
      <c r="P10" s="101"/>
      <c r="Q10" s="101"/>
      <c r="R10" s="101"/>
      <c r="S10" s="101"/>
      <c r="T10" s="102"/>
      <c r="U10" s="102"/>
      <c r="V10" s="102"/>
      <c r="W10" s="174"/>
      <c r="Y10" s="55">
        <v>0</v>
      </c>
      <c r="Z10" s="55" t="s">
        <v>14</v>
      </c>
    </row>
    <row r="11" spans="1:26" s="17" customFormat="1" ht="24.95" customHeight="1" x14ac:dyDescent="0.25">
      <c r="A11" s="15">
        <v>1</v>
      </c>
      <c r="B11" s="16"/>
      <c r="C11" s="56"/>
      <c r="D11" s="57" t="str">
        <f t="shared" ref="D11:D42" si="0">IF(C11="","",VLOOKUP(VALUE(RIGHT(C11)),$Y$10:$Z$21,2))</f>
        <v/>
      </c>
      <c r="E11" s="15"/>
      <c r="F11" s="15"/>
      <c r="G11" s="15"/>
      <c r="H11" s="15"/>
      <c r="I11" s="15"/>
      <c r="J11" s="15"/>
      <c r="K11" s="15"/>
      <c r="L11" s="15"/>
      <c r="M11" s="15"/>
      <c r="N11" s="15"/>
      <c r="O11" s="15"/>
      <c r="P11" s="15"/>
      <c r="Q11" s="15"/>
      <c r="R11" s="15"/>
      <c r="S11" s="15"/>
      <c r="T11" s="15"/>
      <c r="U11" s="15"/>
      <c r="V11" s="15"/>
      <c r="W11" s="117"/>
      <c r="Y11" s="55"/>
      <c r="Z11" s="55"/>
    </row>
    <row r="12" spans="1:26" s="17" customFormat="1" ht="24.95" customHeight="1" x14ac:dyDescent="0.25">
      <c r="A12" s="15">
        <v>2</v>
      </c>
      <c r="B12" s="16"/>
      <c r="C12" s="56"/>
      <c r="D12" s="57" t="str">
        <f t="shared" si="0"/>
        <v/>
      </c>
      <c r="E12" s="15"/>
      <c r="F12" s="15"/>
      <c r="G12" s="15"/>
      <c r="H12" s="15"/>
      <c r="I12" s="15"/>
      <c r="J12" s="15"/>
      <c r="K12" s="15"/>
      <c r="L12" s="15"/>
      <c r="M12" s="15"/>
      <c r="N12" s="15"/>
      <c r="O12" s="15"/>
      <c r="P12" s="15"/>
      <c r="Q12" s="15"/>
      <c r="R12" s="15"/>
      <c r="S12" s="15"/>
      <c r="T12" s="15"/>
      <c r="U12" s="15"/>
      <c r="V12" s="15"/>
      <c r="W12" s="117"/>
      <c r="Y12" s="55"/>
      <c r="Z12" s="55"/>
    </row>
    <row r="13" spans="1:26" s="17" customFormat="1" ht="24.95" customHeight="1" x14ac:dyDescent="0.25">
      <c r="A13" s="15">
        <v>3</v>
      </c>
      <c r="B13" s="16"/>
      <c r="C13" s="56"/>
      <c r="D13" s="57" t="str">
        <f t="shared" si="0"/>
        <v/>
      </c>
      <c r="E13" s="15"/>
      <c r="F13" s="15"/>
      <c r="G13" s="15"/>
      <c r="H13" s="15"/>
      <c r="I13" s="15"/>
      <c r="J13" s="15"/>
      <c r="K13" s="15"/>
      <c r="L13" s="15"/>
      <c r="M13" s="15"/>
      <c r="N13" s="15"/>
      <c r="O13" s="15"/>
      <c r="P13" s="15"/>
      <c r="Q13" s="15"/>
      <c r="R13" s="15"/>
      <c r="S13" s="15"/>
      <c r="T13" s="15"/>
      <c r="U13" s="15"/>
      <c r="V13" s="15"/>
      <c r="W13" s="117"/>
      <c r="Y13" s="55">
        <v>1</v>
      </c>
      <c r="Z13" s="55" t="s">
        <v>9</v>
      </c>
    </row>
    <row r="14" spans="1:26" s="17" customFormat="1" ht="24.95" customHeight="1" x14ac:dyDescent="0.25">
      <c r="A14" s="15">
        <v>4</v>
      </c>
      <c r="B14" s="16"/>
      <c r="C14" s="56"/>
      <c r="D14" s="57" t="str">
        <f t="shared" si="0"/>
        <v/>
      </c>
      <c r="E14" s="15"/>
      <c r="F14" s="15"/>
      <c r="G14" s="15"/>
      <c r="H14" s="15"/>
      <c r="I14" s="15"/>
      <c r="J14" s="15"/>
      <c r="K14" s="15"/>
      <c r="L14" s="15"/>
      <c r="M14" s="15"/>
      <c r="N14" s="15"/>
      <c r="O14" s="15"/>
      <c r="P14" s="15"/>
      <c r="Q14" s="15"/>
      <c r="R14" s="15"/>
      <c r="S14" s="15"/>
      <c r="T14" s="15"/>
      <c r="U14" s="15"/>
      <c r="V14" s="15"/>
      <c r="W14" s="117"/>
      <c r="Y14" s="55">
        <v>2</v>
      </c>
      <c r="Z14" s="55" t="s">
        <v>14</v>
      </c>
    </row>
    <row r="15" spans="1:26" s="17" customFormat="1" ht="24.95" customHeight="1" x14ac:dyDescent="0.25">
      <c r="A15" s="15">
        <v>5</v>
      </c>
      <c r="B15" s="16"/>
      <c r="C15" s="56"/>
      <c r="D15" s="57" t="str">
        <f t="shared" si="0"/>
        <v/>
      </c>
      <c r="E15" s="15"/>
      <c r="F15" s="15"/>
      <c r="G15" s="15"/>
      <c r="H15" s="15"/>
      <c r="I15" s="15"/>
      <c r="J15" s="15"/>
      <c r="K15" s="15"/>
      <c r="L15" s="15"/>
      <c r="M15" s="15"/>
      <c r="N15" s="15"/>
      <c r="O15" s="15"/>
      <c r="P15" s="15"/>
      <c r="Q15" s="15"/>
      <c r="R15" s="15"/>
      <c r="S15" s="15"/>
      <c r="T15" s="15"/>
      <c r="U15" s="15"/>
      <c r="V15" s="15"/>
      <c r="W15" s="117"/>
      <c r="Y15" s="55">
        <v>3</v>
      </c>
      <c r="Z15" s="55" t="s">
        <v>9</v>
      </c>
    </row>
    <row r="16" spans="1:26" s="17" customFormat="1" ht="24.95" customHeight="1" x14ac:dyDescent="0.25">
      <c r="A16" s="15">
        <v>6</v>
      </c>
      <c r="B16" s="16"/>
      <c r="C16" s="56"/>
      <c r="D16" s="57" t="str">
        <f t="shared" si="0"/>
        <v/>
      </c>
      <c r="E16" s="15"/>
      <c r="F16" s="15"/>
      <c r="G16" s="15"/>
      <c r="H16" s="15"/>
      <c r="I16" s="15"/>
      <c r="J16" s="15"/>
      <c r="K16" s="15"/>
      <c r="L16" s="15"/>
      <c r="M16" s="15"/>
      <c r="N16" s="15"/>
      <c r="O16" s="15"/>
      <c r="P16" s="15"/>
      <c r="Q16" s="15"/>
      <c r="R16" s="15"/>
      <c r="S16" s="15"/>
      <c r="T16" s="15"/>
      <c r="U16" s="15"/>
      <c r="V16" s="15"/>
      <c r="W16" s="117"/>
      <c r="Y16" s="55">
        <v>4</v>
      </c>
      <c r="Z16" s="55" t="s">
        <v>14</v>
      </c>
    </row>
    <row r="17" spans="1:26" s="17" customFormat="1" ht="24.95" customHeight="1" x14ac:dyDescent="0.25">
      <c r="A17" s="15">
        <v>7</v>
      </c>
      <c r="B17" s="16"/>
      <c r="C17" s="56"/>
      <c r="D17" s="57" t="str">
        <f t="shared" si="0"/>
        <v/>
      </c>
      <c r="E17" s="15"/>
      <c r="F17" s="15"/>
      <c r="G17" s="15"/>
      <c r="H17" s="15"/>
      <c r="I17" s="15"/>
      <c r="J17" s="15"/>
      <c r="K17" s="15"/>
      <c r="L17" s="15"/>
      <c r="M17" s="15"/>
      <c r="N17" s="15"/>
      <c r="O17" s="15"/>
      <c r="P17" s="15"/>
      <c r="Q17" s="15"/>
      <c r="R17" s="15"/>
      <c r="S17" s="15"/>
      <c r="T17" s="15"/>
      <c r="U17" s="15"/>
      <c r="V17" s="15"/>
      <c r="W17" s="117"/>
      <c r="Y17" s="55">
        <v>5</v>
      </c>
      <c r="Z17" s="55" t="s">
        <v>9</v>
      </c>
    </row>
    <row r="18" spans="1:26" s="17" customFormat="1" ht="24.95" customHeight="1" x14ac:dyDescent="0.25">
      <c r="A18" s="15">
        <v>8</v>
      </c>
      <c r="B18" s="16"/>
      <c r="C18" s="56"/>
      <c r="D18" s="57" t="str">
        <f t="shared" si="0"/>
        <v/>
      </c>
      <c r="E18" s="15"/>
      <c r="F18" s="15"/>
      <c r="G18" s="15"/>
      <c r="H18" s="15"/>
      <c r="I18" s="15"/>
      <c r="J18" s="15"/>
      <c r="K18" s="15"/>
      <c r="L18" s="15"/>
      <c r="M18" s="15"/>
      <c r="N18" s="15"/>
      <c r="O18" s="15"/>
      <c r="P18" s="15"/>
      <c r="Q18" s="15"/>
      <c r="R18" s="15"/>
      <c r="S18" s="15"/>
      <c r="T18" s="15"/>
      <c r="U18" s="15"/>
      <c r="V18" s="15"/>
      <c r="W18" s="117"/>
      <c r="Y18" s="55">
        <v>6</v>
      </c>
      <c r="Z18" s="55" t="s">
        <v>14</v>
      </c>
    </row>
    <row r="19" spans="1:26" s="17" customFormat="1" ht="24.95" customHeight="1" x14ac:dyDescent="0.25">
      <c r="A19" s="15">
        <v>9</v>
      </c>
      <c r="B19" s="16"/>
      <c r="C19" s="56"/>
      <c r="D19" s="57" t="str">
        <f t="shared" si="0"/>
        <v/>
      </c>
      <c r="E19" s="15"/>
      <c r="F19" s="15"/>
      <c r="G19" s="15"/>
      <c r="H19" s="15"/>
      <c r="I19" s="15"/>
      <c r="J19" s="15"/>
      <c r="K19" s="15"/>
      <c r="L19" s="15"/>
      <c r="M19" s="15"/>
      <c r="N19" s="15"/>
      <c r="O19" s="15"/>
      <c r="P19" s="15"/>
      <c r="Q19" s="15"/>
      <c r="R19" s="15"/>
      <c r="S19" s="15"/>
      <c r="T19" s="15"/>
      <c r="U19" s="15"/>
      <c r="V19" s="15"/>
      <c r="W19" s="117"/>
      <c r="Y19" s="55">
        <v>7</v>
      </c>
      <c r="Z19" s="55" t="s">
        <v>9</v>
      </c>
    </row>
    <row r="20" spans="1:26" s="17" customFormat="1" ht="24.95" customHeight="1" x14ac:dyDescent="0.25">
      <c r="A20" s="15">
        <v>10</v>
      </c>
      <c r="B20" s="16"/>
      <c r="C20" s="56"/>
      <c r="D20" s="57" t="str">
        <f t="shared" si="0"/>
        <v/>
      </c>
      <c r="E20" s="15"/>
      <c r="F20" s="15"/>
      <c r="G20" s="15"/>
      <c r="H20" s="15"/>
      <c r="I20" s="15"/>
      <c r="J20" s="15"/>
      <c r="K20" s="15"/>
      <c r="L20" s="15"/>
      <c r="M20" s="15"/>
      <c r="N20" s="15"/>
      <c r="O20" s="15"/>
      <c r="P20" s="15"/>
      <c r="Q20" s="15"/>
      <c r="R20" s="15"/>
      <c r="S20" s="15"/>
      <c r="T20" s="15"/>
      <c r="U20" s="15"/>
      <c r="V20" s="15"/>
      <c r="W20" s="117"/>
      <c r="Y20" s="55">
        <v>8</v>
      </c>
      <c r="Z20" s="55" t="s">
        <v>14</v>
      </c>
    </row>
    <row r="21" spans="1:26" s="17" customFormat="1" ht="24.95" customHeight="1" x14ac:dyDescent="0.25">
      <c r="A21" s="15">
        <v>11</v>
      </c>
      <c r="B21" s="16"/>
      <c r="C21" s="56"/>
      <c r="D21" s="57" t="str">
        <f t="shared" si="0"/>
        <v/>
      </c>
      <c r="E21" s="15"/>
      <c r="F21" s="15"/>
      <c r="G21" s="15"/>
      <c r="H21" s="15"/>
      <c r="I21" s="15"/>
      <c r="J21" s="15"/>
      <c r="K21" s="15"/>
      <c r="L21" s="15"/>
      <c r="M21" s="15"/>
      <c r="N21" s="15"/>
      <c r="O21" s="15"/>
      <c r="P21" s="15"/>
      <c r="Q21" s="15"/>
      <c r="R21" s="15"/>
      <c r="S21" s="15"/>
      <c r="T21" s="15"/>
      <c r="U21" s="15"/>
      <c r="V21" s="15"/>
      <c r="W21" s="117"/>
      <c r="Y21" s="55">
        <v>9</v>
      </c>
      <c r="Z21" s="55" t="s">
        <v>9</v>
      </c>
    </row>
    <row r="22" spans="1:26" s="17" customFormat="1" ht="24.95" customHeight="1" x14ac:dyDescent="0.25">
      <c r="A22" s="15">
        <v>12</v>
      </c>
      <c r="B22" s="16"/>
      <c r="C22" s="56"/>
      <c r="D22" s="57" t="str">
        <f t="shared" si="0"/>
        <v/>
      </c>
      <c r="E22" s="15"/>
      <c r="F22" s="15"/>
      <c r="G22" s="15"/>
      <c r="H22" s="15"/>
      <c r="I22" s="15"/>
      <c r="J22" s="15"/>
      <c r="K22" s="15"/>
      <c r="L22" s="15"/>
      <c r="M22" s="15"/>
      <c r="N22" s="15"/>
      <c r="O22" s="15"/>
      <c r="P22" s="15"/>
      <c r="Q22" s="15"/>
      <c r="R22" s="15"/>
      <c r="S22" s="15"/>
      <c r="T22" s="15"/>
      <c r="U22" s="15"/>
      <c r="V22" s="15"/>
      <c r="W22" s="117"/>
    </row>
    <row r="23" spans="1:26" s="17" customFormat="1" ht="24.95" customHeight="1" x14ac:dyDescent="0.25">
      <c r="A23" s="15">
        <v>13</v>
      </c>
      <c r="B23" s="16"/>
      <c r="C23" s="56"/>
      <c r="D23" s="57" t="str">
        <f t="shared" si="0"/>
        <v/>
      </c>
      <c r="E23" s="15"/>
      <c r="F23" s="15"/>
      <c r="G23" s="15"/>
      <c r="H23" s="15"/>
      <c r="I23" s="15"/>
      <c r="J23" s="15"/>
      <c r="K23" s="15"/>
      <c r="L23" s="15"/>
      <c r="M23" s="15"/>
      <c r="N23" s="15"/>
      <c r="O23" s="15"/>
      <c r="P23" s="15"/>
      <c r="Q23" s="15"/>
      <c r="R23" s="15"/>
      <c r="S23" s="15"/>
      <c r="T23" s="15"/>
      <c r="U23" s="15"/>
      <c r="V23" s="15"/>
      <c r="W23" s="117"/>
    </row>
    <row r="24" spans="1:26" s="17" customFormat="1" ht="24.95" customHeight="1" x14ac:dyDescent="0.25">
      <c r="A24" s="15">
        <v>14</v>
      </c>
      <c r="B24" s="16"/>
      <c r="C24" s="56"/>
      <c r="D24" s="57" t="str">
        <f t="shared" si="0"/>
        <v/>
      </c>
      <c r="E24" s="15"/>
      <c r="F24" s="15"/>
      <c r="G24" s="15"/>
      <c r="H24" s="15"/>
      <c r="I24" s="15"/>
      <c r="J24" s="15"/>
      <c r="K24" s="15"/>
      <c r="L24" s="15"/>
      <c r="M24" s="15"/>
      <c r="N24" s="15"/>
      <c r="O24" s="15"/>
      <c r="P24" s="15"/>
      <c r="Q24" s="15"/>
      <c r="R24" s="15"/>
      <c r="S24" s="15"/>
      <c r="T24" s="15"/>
      <c r="U24" s="15"/>
      <c r="V24" s="15"/>
      <c r="W24" s="117"/>
    </row>
    <row r="25" spans="1:26" s="17" customFormat="1" ht="24.95" customHeight="1" x14ac:dyDescent="0.25">
      <c r="A25" s="15">
        <v>15</v>
      </c>
      <c r="B25" s="16"/>
      <c r="C25" s="56"/>
      <c r="D25" s="57" t="str">
        <f t="shared" si="0"/>
        <v/>
      </c>
      <c r="E25" s="15"/>
      <c r="F25" s="15"/>
      <c r="G25" s="15"/>
      <c r="H25" s="15"/>
      <c r="I25" s="15"/>
      <c r="J25" s="15"/>
      <c r="K25" s="15"/>
      <c r="L25" s="15"/>
      <c r="M25" s="15"/>
      <c r="N25" s="15"/>
      <c r="O25" s="15"/>
      <c r="P25" s="15"/>
      <c r="Q25" s="15"/>
      <c r="R25" s="15"/>
      <c r="S25" s="15"/>
      <c r="T25" s="15"/>
      <c r="U25" s="15"/>
      <c r="V25" s="15"/>
      <c r="W25" s="117"/>
    </row>
    <row r="26" spans="1:26" s="17" customFormat="1" ht="24.95" customHeight="1" x14ac:dyDescent="0.25">
      <c r="A26" s="15">
        <v>16</v>
      </c>
      <c r="B26" s="16"/>
      <c r="C26" s="56"/>
      <c r="D26" s="57" t="str">
        <f t="shared" si="0"/>
        <v/>
      </c>
      <c r="E26" s="15"/>
      <c r="F26" s="15"/>
      <c r="G26" s="15"/>
      <c r="H26" s="15"/>
      <c r="I26" s="15"/>
      <c r="J26" s="15"/>
      <c r="K26" s="15"/>
      <c r="L26" s="15"/>
      <c r="M26" s="15"/>
      <c r="N26" s="15"/>
      <c r="O26" s="15"/>
      <c r="P26" s="15"/>
      <c r="Q26" s="15"/>
      <c r="R26" s="15"/>
      <c r="S26" s="15"/>
      <c r="T26" s="15"/>
      <c r="U26" s="15"/>
      <c r="V26" s="15"/>
      <c r="W26" s="117"/>
    </row>
    <row r="27" spans="1:26" s="17" customFormat="1" ht="24.95" customHeight="1" x14ac:dyDescent="0.25">
      <c r="A27" s="15">
        <v>17</v>
      </c>
      <c r="B27" s="16"/>
      <c r="C27" s="56"/>
      <c r="D27" s="57" t="str">
        <f t="shared" si="0"/>
        <v/>
      </c>
      <c r="E27" s="15"/>
      <c r="F27" s="15"/>
      <c r="G27" s="15"/>
      <c r="H27" s="15"/>
      <c r="I27" s="15"/>
      <c r="J27" s="15"/>
      <c r="K27" s="15"/>
      <c r="L27" s="15"/>
      <c r="M27" s="15"/>
      <c r="N27" s="15"/>
      <c r="O27" s="15"/>
      <c r="P27" s="15"/>
      <c r="Q27" s="15"/>
      <c r="R27" s="15"/>
      <c r="S27" s="15"/>
      <c r="T27" s="15"/>
      <c r="U27" s="15"/>
      <c r="V27" s="15"/>
      <c r="W27" s="117"/>
    </row>
    <row r="28" spans="1:26" s="17" customFormat="1" ht="24.95" customHeight="1" x14ac:dyDescent="0.25">
      <c r="A28" s="15">
        <v>18</v>
      </c>
      <c r="B28" s="16"/>
      <c r="C28" s="56"/>
      <c r="D28" s="57" t="str">
        <f t="shared" si="0"/>
        <v/>
      </c>
      <c r="E28" s="15"/>
      <c r="F28" s="15"/>
      <c r="G28" s="15"/>
      <c r="H28" s="15"/>
      <c r="I28" s="15"/>
      <c r="J28" s="15"/>
      <c r="K28" s="15"/>
      <c r="L28" s="15"/>
      <c r="M28" s="15"/>
      <c r="N28" s="15"/>
      <c r="O28" s="15"/>
      <c r="P28" s="15"/>
      <c r="Q28" s="15"/>
      <c r="R28" s="15"/>
      <c r="S28" s="15"/>
      <c r="T28" s="15"/>
      <c r="U28" s="15"/>
      <c r="V28" s="15"/>
      <c r="W28" s="117"/>
    </row>
    <row r="29" spans="1:26" s="17" customFormat="1" ht="24.95" customHeight="1" x14ac:dyDescent="0.25">
      <c r="A29" s="15">
        <v>19</v>
      </c>
      <c r="B29" s="16"/>
      <c r="C29" s="56"/>
      <c r="D29" s="57" t="str">
        <f t="shared" si="0"/>
        <v/>
      </c>
      <c r="E29" s="15"/>
      <c r="F29" s="15"/>
      <c r="G29" s="15"/>
      <c r="H29" s="15"/>
      <c r="I29" s="15"/>
      <c r="J29" s="15"/>
      <c r="K29" s="15"/>
      <c r="L29" s="15"/>
      <c r="M29" s="15"/>
      <c r="N29" s="15"/>
      <c r="O29" s="15"/>
      <c r="P29" s="15"/>
      <c r="Q29" s="15"/>
      <c r="R29" s="15"/>
      <c r="S29" s="15"/>
      <c r="T29" s="15"/>
      <c r="U29" s="15"/>
      <c r="V29" s="15"/>
      <c r="W29" s="117"/>
    </row>
    <row r="30" spans="1:26" s="17" customFormat="1" ht="24.95" customHeight="1" x14ac:dyDescent="0.25">
      <c r="A30" s="15">
        <v>20</v>
      </c>
      <c r="B30" s="16"/>
      <c r="C30" s="56"/>
      <c r="D30" s="57" t="str">
        <f t="shared" si="0"/>
        <v/>
      </c>
      <c r="E30" s="15"/>
      <c r="F30" s="15"/>
      <c r="G30" s="15"/>
      <c r="H30" s="15"/>
      <c r="I30" s="15"/>
      <c r="J30" s="15"/>
      <c r="K30" s="15"/>
      <c r="L30" s="15"/>
      <c r="M30" s="15"/>
      <c r="N30" s="15"/>
      <c r="O30" s="15"/>
      <c r="P30" s="15"/>
      <c r="Q30" s="15"/>
      <c r="R30" s="15"/>
      <c r="S30" s="15"/>
      <c r="T30" s="15"/>
      <c r="U30" s="15"/>
      <c r="V30" s="15"/>
      <c r="W30" s="117"/>
    </row>
    <row r="31" spans="1:26" s="17" customFormat="1" ht="24.95" customHeight="1" x14ac:dyDescent="0.25">
      <c r="A31" s="15">
        <v>21</v>
      </c>
      <c r="B31" s="16"/>
      <c r="C31" s="56"/>
      <c r="D31" s="57" t="str">
        <f t="shared" si="0"/>
        <v/>
      </c>
      <c r="E31" s="15"/>
      <c r="F31" s="15"/>
      <c r="G31" s="15"/>
      <c r="H31" s="15"/>
      <c r="I31" s="15"/>
      <c r="J31" s="15"/>
      <c r="K31" s="15"/>
      <c r="L31" s="15"/>
      <c r="M31" s="15"/>
      <c r="N31" s="15"/>
      <c r="O31" s="15"/>
      <c r="P31" s="15"/>
      <c r="Q31" s="15"/>
      <c r="R31" s="15"/>
      <c r="S31" s="15"/>
      <c r="T31" s="15"/>
      <c r="U31" s="15"/>
      <c r="V31" s="15"/>
      <c r="W31" s="117"/>
    </row>
    <row r="32" spans="1:26" s="17" customFormat="1" ht="24.95" customHeight="1" x14ac:dyDescent="0.25">
      <c r="A32" s="15">
        <v>22</v>
      </c>
      <c r="B32" s="16"/>
      <c r="C32" s="56"/>
      <c r="D32" s="57" t="str">
        <f t="shared" si="0"/>
        <v/>
      </c>
      <c r="E32" s="15"/>
      <c r="F32" s="15"/>
      <c r="G32" s="15"/>
      <c r="H32" s="15"/>
      <c r="I32" s="15"/>
      <c r="J32" s="15"/>
      <c r="K32" s="15"/>
      <c r="L32" s="15"/>
      <c r="M32" s="15"/>
      <c r="N32" s="15"/>
      <c r="O32" s="15"/>
      <c r="P32" s="15"/>
      <c r="Q32" s="15"/>
      <c r="R32" s="15"/>
      <c r="S32" s="15"/>
      <c r="T32" s="15"/>
      <c r="U32" s="15"/>
      <c r="V32" s="15"/>
      <c r="W32" s="117"/>
    </row>
    <row r="33" spans="1:23" s="17" customFormat="1" ht="24.95" customHeight="1" x14ac:dyDescent="0.25">
      <c r="A33" s="15">
        <v>23</v>
      </c>
      <c r="B33" s="16"/>
      <c r="C33" s="56"/>
      <c r="D33" s="57" t="str">
        <f t="shared" si="0"/>
        <v/>
      </c>
      <c r="E33" s="15"/>
      <c r="F33" s="15"/>
      <c r="G33" s="15"/>
      <c r="H33" s="15"/>
      <c r="I33" s="15"/>
      <c r="J33" s="15"/>
      <c r="K33" s="15"/>
      <c r="L33" s="15"/>
      <c r="M33" s="15"/>
      <c r="N33" s="15"/>
      <c r="O33" s="15"/>
      <c r="P33" s="15"/>
      <c r="Q33" s="15"/>
      <c r="R33" s="15"/>
      <c r="S33" s="15"/>
      <c r="T33" s="15"/>
      <c r="U33" s="15"/>
      <c r="V33" s="15"/>
      <c r="W33" s="117"/>
    </row>
    <row r="34" spans="1:23" s="17" customFormat="1" ht="24.95" customHeight="1" x14ac:dyDescent="0.25">
      <c r="A34" s="15">
        <v>24</v>
      </c>
      <c r="B34" s="16"/>
      <c r="C34" s="56"/>
      <c r="D34" s="57" t="str">
        <f t="shared" si="0"/>
        <v/>
      </c>
      <c r="E34" s="15"/>
      <c r="F34" s="15"/>
      <c r="G34" s="15"/>
      <c r="H34" s="15"/>
      <c r="I34" s="15"/>
      <c r="J34" s="15"/>
      <c r="K34" s="15"/>
      <c r="L34" s="15"/>
      <c r="M34" s="15"/>
      <c r="N34" s="15"/>
      <c r="O34" s="15"/>
      <c r="P34" s="15"/>
      <c r="Q34" s="15"/>
      <c r="R34" s="15"/>
      <c r="S34" s="15"/>
      <c r="T34" s="15"/>
      <c r="U34" s="15"/>
      <c r="V34" s="15"/>
      <c r="W34" s="117"/>
    </row>
    <row r="35" spans="1:23" s="17" customFormat="1" ht="24.95" customHeight="1" x14ac:dyDescent="0.25">
      <c r="A35" s="15">
        <v>25</v>
      </c>
      <c r="B35" s="16"/>
      <c r="C35" s="56"/>
      <c r="D35" s="57" t="str">
        <f t="shared" si="0"/>
        <v/>
      </c>
      <c r="E35" s="15"/>
      <c r="F35" s="15"/>
      <c r="G35" s="15"/>
      <c r="H35" s="15"/>
      <c r="I35" s="15"/>
      <c r="J35" s="15"/>
      <c r="K35" s="15"/>
      <c r="L35" s="15"/>
      <c r="M35" s="15"/>
      <c r="N35" s="15"/>
      <c r="O35" s="15"/>
      <c r="P35" s="15"/>
      <c r="Q35" s="15"/>
      <c r="R35" s="15"/>
      <c r="S35" s="15"/>
      <c r="T35" s="15"/>
      <c r="U35" s="15"/>
      <c r="V35" s="15"/>
      <c r="W35" s="117"/>
    </row>
    <row r="36" spans="1:23" s="17" customFormat="1" ht="24.95" customHeight="1" x14ac:dyDescent="0.25">
      <c r="A36" s="15">
        <v>26</v>
      </c>
      <c r="B36" s="16"/>
      <c r="C36" s="56"/>
      <c r="D36" s="57" t="str">
        <f t="shared" si="0"/>
        <v/>
      </c>
      <c r="E36" s="15"/>
      <c r="F36" s="15"/>
      <c r="G36" s="15"/>
      <c r="H36" s="15"/>
      <c r="I36" s="15"/>
      <c r="J36" s="15"/>
      <c r="K36" s="15"/>
      <c r="L36" s="15"/>
      <c r="M36" s="15"/>
      <c r="N36" s="15"/>
      <c r="O36" s="15"/>
      <c r="P36" s="15"/>
      <c r="Q36" s="15"/>
      <c r="R36" s="15"/>
      <c r="S36" s="15"/>
      <c r="T36" s="15"/>
      <c r="U36" s="15"/>
      <c r="V36" s="15"/>
      <c r="W36" s="117"/>
    </row>
    <row r="37" spans="1:23" s="17" customFormat="1" ht="24.95" customHeight="1" x14ac:dyDescent="0.25">
      <c r="A37" s="15">
        <v>27</v>
      </c>
      <c r="B37" s="16"/>
      <c r="C37" s="56"/>
      <c r="D37" s="57" t="str">
        <f t="shared" si="0"/>
        <v/>
      </c>
      <c r="E37" s="15"/>
      <c r="F37" s="15"/>
      <c r="G37" s="15"/>
      <c r="H37" s="15"/>
      <c r="I37" s="15"/>
      <c r="J37" s="15"/>
      <c r="K37" s="15"/>
      <c r="L37" s="15"/>
      <c r="M37" s="15"/>
      <c r="N37" s="15"/>
      <c r="O37" s="15"/>
      <c r="P37" s="15"/>
      <c r="Q37" s="15"/>
      <c r="R37" s="15"/>
      <c r="S37" s="15"/>
      <c r="T37" s="15"/>
      <c r="U37" s="15"/>
      <c r="V37" s="15"/>
      <c r="W37" s="117"/>
    </row>
    <row r="38" spans="1:23" s="17" customFormat="1" ht="24.95" customHeight="1" x14ac:dyDescent="0.25">
      <c r="A38" s="15">
        <v>28</v>
      </c>
      <c r="B38" s="16"/>
      <c r="C38" s="56"/>
      <c r="D38" s="57" t="str">
        <f t="shared" si="0"/>
        <v/>
      </c>
      <c r="E38" s="15"/>
      <c r="F38" s="15"/>
      <c r="G38" s="15"/>
      <c r="H38" s="15"/>
      <c r="I38" s="15"/>
      <c r="J38" s="15"/>
      <c r="K38" s="15"/>
      <c r="L38" s="15"/>
      <c r="M38" s="15"/>
      <c r="N38" s="15"/>
      <c r="O38" s="15"/>
      <c r="P38" s="15"/>
      <c r="Q38" s="15"/>
      <c r="R38" s="15"/>
      <c r="S38" s="15"/>
      <c r="T38" s="15"/>
      <c r="U38" s="15"/>
      <c r="V38" s="15"/>
      <c r="W38" s="117"/>
    </row>
    <row r="39" spans="1:23" s="17" customFormat="1" ht="24.95" customHeight="1" x14ac:dyDescent="0.25">
      <c r="A39" s="15">
        <v>29</v>
      </c>
      <c r="B39" s="16"/>
      <c r="C39" s="56"/>
      <c r="D39" s="57" t="str">
        <f t="shared" si="0"/>
        <v/>
      </c>
      <c r="E39" s="15"/>
      <c r="F39" s="15"/>
      <c r="G39" s="15"/>
      <c r="H39" s="15"/>
      <c r="I39" s="15"/>
      <c r="J39" s="15"/>
      <c r="K39" s="15"/>
      <c r="L39" s="15"/>
      <c r="M39" s="15"/>
      <c r="N39" s="15"/>
      <c r="O39" s="15"/>
      <c r="P39" s="15"/>
      <c r="Q39" s="15"/>
      <c r="R39" s="15"/>
      <c r="S39" s="15"/>
      <c r="T39" s="15"/>
      <c r="U39" s="15"/>
      <c r="V39" s="15"/>
      <c r="W39" s="117"/>
    </row>
    <row r="40" spans="1:23" s="17" customFormat="1" ht="24.95" customHeight="1" x14ac:dyDescent="0.25">
      <c r="A40" s="15">
        <v>30</v>
      </c>
      <c r="B40" s="16"/>
      <c r="C40" s="56"/>
      <c r="D40" s="57" t="str">
        <f t="shared" si="0"/>
        <v/>
      </c>
      <c r="E40" s="15"/>
      <c r="F40" s="15"/>
      <c r="G40" s="15"/>
      <c r="H40" s="15"/>
      <c r="I40" s="15"/>
      <c r="J40" s="15"/>
      <c r="K40" s="15"/>
      <c r="L40" s="15"/>
      <c r="M40" s="15"/>
      <c r="N40" s="15"/>
      <c r="O40" s="15"/>
      <c r="P40" s="15"/>
      <c r="Q40" s="15"/>
      <c r="R40" s="15"/>
      <c r="S40" s="15"/>
      <c r="T40" s="15"/>
      <c r="U40" s="15"/>
      <c r="V40" s="15"/>
      <c r="W40" s="117"/>
    </row>
    <row r="41" spans="1:23" s="17" customFormat="1" ht="24.95" customHeight="1" x14ac:dyDescent="0.25">
      <c r="A41" s="15">
        <v>31</v>
      </c>
      <c r="B41" s="16"/>
      <c r="C41" s="56"/>
      <c r="D41" s="57" t="str">
        <f t="shared" si="0"/>
        <v/>
      </c>
      <c r="E41" s="15"/>
      <c r="F41" s="15"/>
      <c r="G41" s="15"/>
      <c r="H41" s="15"/>
      <c r="I41" s="15"/>
      <c r="J41" s="15"/>
      <c r="K41" s="15"/>
      <c r="L41" s="15"/>
      <c r="M41" s="15"/>
      <c r="N41" s="15"/>
      <c r="O41" s="15"/>
      <c r="P41" s="15"/>
      <c r="Q41" s="15"/>
      <c r="R41" s="15"/>
      <c r="S41" s="15"/>
      <c r="T41" s="15"/>
      <c r="U41" s="15"/>
      <c r="V41" s="15"/>
      <c r="W41" s="117"/>
    </row>
    <row r="42" spans="1:23" s="17" customFormat="1" ht="24.95" customHeight="1" x14ac:dyDescent="0.25">
      <c r="A42" s="15">
        <v>32</v>
      </c>
      <c r="B42" s="16"/>
      <c r="C42" s="56"/>
      <c r="D42" s="57" t="str">
        <f t="shared" si="0"/>
        <v/>
      </c>
      <c r="E42" s="15"/>
      <c r="F42" s="15"/>
      <c r="G42" s="15"/>
      <c r="H42" s="15"/>
      <c r="I42" s="15"/>
      <c r="J42" s="15"/>
      <c r="K42" s="15"/>
      <c r="L42" s="15"/>
      <c r="M42" s="15"/>
      <c r="N42" s="15"/>
      <c r="O42" s="15"/>
      <c r="P42" s="15"/>
      <c r="Q42" s="15"/>
      <c r="R42" s="15"/>
      <c r="S42" s="15"/>
      <c r="T42" s="15"/>
      <c r="U42" s="15"/>
      <c r="V42" s="15"/>
      <c r="W42" s="117"/>
    </row>
    <row r="43" spans="1:23" s="17" customFormat="1" ht="24.95" customHeight="1" x14ac:dyDescent="0.25">
      <c r="A43" s="15">
        <v>33</v>
      </c>
      <c r="B43" s="16"/>
      <c r="C43" s="56"/>
      <c r="D43" s="57" t="str">
        <f t="shared" ref="D43:D70" si="1">IF(C43="","",VLOOKUP(VALUE(RIGHT(C43)),$Y$10:$Z$21,2))</f>
        <v/>
      </c>
      <c r="E43" s="15"/>
      <c r="F43" s="15"/>
      <c r="G43" s="15"/>
      <c r="H43" s="15"/>
      <c r="I43" s="15"/>
      <c r="J43" s="15"/>
      <c r="K43" s="15"/>
      <c r="L43" s="15"/>
      <c r="M43" s="15"/>
      <c r="N43" s="15"/>
      <c r="O43" s="15"/>
      <c r="P43" s="15"/>
      <c r="Q43" s="15"/>
      <c r="R43" s="15"/>
      <c r="S43" s="15"/>
      <c r="T43" s="15"/>
      <c r="U43" s="15"/>
      <c r="V43" s="15"/>
      <c r="W43" s="117"/>
    </row>
    <row r="44" spans="1:23" s="17" customFormat="1" ht="24.95" customHeight="1" x14ac:dyDescent="0.25">
      <c r="A44" s="15">
        <v>34</v>
      </c>
      <c r="B44" s="16"/>
      <c r="C44" s="56"/>
      <c r="D44" s="57" t="str">
        <f t="shared" si="1"/>
        <v/>
      </c>
      <c r="E44" s="15"/>
      <c r="F44" s="15"/>
      <c r="G44" s="15"/>
      <c r="H44" s="15"/>
      <c r="I44" s="15"/>
      <c r="J44" s="15"/>
      <c r="K44" s="15"/>
      <c r="L44" s="15"/>
      <c r="M44" s="15"/>
      <c r="N44" s="15"/>
      <c r="O44" s="15"/>
      <c r="P44" s="15"/>
      <c r="Q44" s="15"/>
      <c r="R44" s="15"/>
      <c r="S44" s="15"/>
      <c r="T44" s="15"/>
      <c r="U44" s="15"/>
      <c r="V44" s="15"/>
      <c r="W44" s="117"/>
    </row>
    <row r="45" spans="1:23" s="17" customFormat="1" ht="24.95" customHeight="1" x14ac:dyDescent="0.25">
      <c r="A45" s="15">
        <v>35</v>
      </c>
      <c r="B45" s="16"/>
      <c r="C45" s="56"/>
      <c r="D45" s="57" t="str">
        <f t="shared" si="1"/>
        <v/>
      </c>
      <c r="E45" s="15"/>
      <c r="F45" s="15"/>
      <c r="G45" s="15"/>
      <c r="H45" s="15"/>
      <c r="I45" s="15"/>
      <c r="J45" s="15"/>
      <c r="K45" s="15"/>
      <c r="L45" s="15"/>
      <c r="M45" s="15"/>
      <c r="N45" s="15"/>
      <c r="O45" s="15"/>
      <c r="P45" s="15"/>
      <c r="Q45" s="15"/>
      <c r="R45" s="15"/>
      <c r="S45" s="15"/>
      <c r="T45" s="15"/>
      <c r="U45" s="15"/>
      <c r="V45" s="15"/>
      <c r="W45" s="117"/>
    </row>
    <row r="46" spans="1:23" s="17" customFormat="1" ht="24.95" customHeight="1" x14ac:dyDescent="0.25">
      <c r="A46" s="15">
        <v>36</v>
      </c>
      <c r="B46" s="16"/>
      <c r="C46" s="56"/>
      <c r="D46" s="57" t="str">
        <f t="shared" si="1"/>
        <v/>
      </c>
      <c r="E46" s="15"/>
      <c r="F46" s="15"/>
      <c r="G46" s="15"/>
      <c r="H46" s="15"/>
      <c r="I46" s="15"/>
      <c r="J46" s="15"/>
      <c r="K46" s="15"/>
      <c r="L46" s="15"/>
      <c r="M46" s="15"/>
      <c r="N46" s="15"/>
      <c r="O46" s="15"/>
      <c r="P46" s="15"/>
      <c r="Q46" s="15"/>
      <c r="R46" s="15"/>
      <c r="S46" s="15"/>
      <c r="T46" s="15"/>
      <c r="U46" s="15"/>
      <c r="V46" s="15"/>
      <c r="W46" s="117"/>
    </row>
    <row r="47" spans="1:23" s="17" customFormat="1" ht="24.95" customHeight="1" x14ac:dyDescent="0.25">
      <c r="A47" s="15">
        <v>37</v>
      </c>
      <c r="B47" s="16"/>
      <c r="C47" s="56"/>
      <c r="D47" s="57" t="str">
        <f t="shared" si="1"/>
        <v/>
      </c>
      <c r="E47" s="15"/>
      <c r="F47" s="15"/>
      <c r="G47" s="15"/>
      <c r="H47" s="15"/>
      <c r="I47" s="15"/>
      <c r="J47" s="15"/>
      <c r="K47" s="15"/>
      <c r="L47" s="15"/>
      <c r="M47" s="15"/>
      <c r="N47" s="15"/>
      <c r="O47" s="15"/>
      <c r="P47" s="15"/>
      <c r="Q47" s="15"/>
      <c r="R47" s="15"/>
      <c r="S47" s="15"/>
      <c r="T47" s="15"/>
      <c r="U47" s="15"/>
      <c r="V47" s="15"/>
      <c r="W47" s="117"/>
    </row>
    <row r="48" spans="1:23" s="17" customFormat="1" ht="24.95" customHeight="1" x14ac:dyDescent="0.25">
      <c r="A48" s="15">
        <v>38</v>
      </c>
      <c r="B48" s="16"/>
      <c r="C48" s="56"/>
      <c r="D48" s="57" t="str">
        <f t="shared" si="1"/>
        <v/>
      </c>
      <c r="E48" s="15"/>
      <c r="F48" s="15"/>
      <c r="G48" s="15"/>
      <c r="H48" s="15"/>
      <c r="I48" s="15"/>
      <c r="J48" s="15"/>
      <c r="K48" s="15"/>
      <c r="L48" s="15"/>
      <c r="M48" s="15"/>
      <c r="N48" s="15"/>
      <c r="O48" s="15"/>
      <c r="P48" s="15"/>
      <c r="Q48" s="15"/>
      <c r="R48" s="15"/>
      <c r="S48" s="15"/>
      <c r="T48" s="15"/>
      <c r="U48" s="15"/>
      <c r="V48" s="15"/>
      <c r="W48" s="117"/>
    </row>
    <row r="49" spans="1:23" s="17" customFormat="1" ht="24.95" customHeight="1" x14ac:dyDescent="0.25">
      <c r="A49" s="15">
        <v>39</v>
      </c>
      <c r="B49" s="16"/>
      <c r="C49" s="56"/>
      <c r="D49" s="57" t="str">
        <f t="shared" si="1"/>
        <v/>
      </c>
      <c r="E49" s="15"/>
      <c r="F49" s="15"/>
      <c r="G49" s="15"/>
      <c r="H49" s="15"/>
      <c r="I49" s="15"/>
      <c r="J49" s="15"/>
      <c r="K49" s="15"/>
      <c r="L49" s="15"/>
      <c r="M49" s="15"/>
      <c r="N49" s="15"/>
      <c r="O49" s="15"/>
      <c r="P49" s="15"/>
      <c r="Q49" s="15"/>
      <c r="R49" s="15"/>
      <c r="S49" s="15"/>
      <c r="T49" s="15"/>
      <c r="U49" s="15"/>
      <c r="V49" s="15"/>
      <c r="W49" s="117"/>
    </row>
    <row r="50" spans="1:23" s="17" customFormat="1" ht="24.95" customHeight="1" x14ac:dyDescent="0.25">
      <c r="A50" s="15">
        <v>40</v>
      </c>
      <c r="B50" s="16"/>
      <c r="C50" s="56"/>
      <c r="D50" s="57" t="str">
        <f t="shared" si="1"/>
        <v/>
      </c>
      <c r="E50" s="15"/>
      <c r="F50" s="15"/>
      <c r="G50" s="15"/>
      <c r="H50" s="15"/>
      <c r="I50" s="15"/>
      <c r="J50" s="15"/>
      <c r="K50" s="15"/>
      <c r="L50" s="15"/>
      <c r="M50" s="15"/>
      <c r="N50" s="15"/>
      <c r="O50" s="15"/>
      <c r="P50" s="15"/>
      <c r="Q50" s="15"/>
      <c r="R50" s="15"/>
      <c r="S50" s="15"/>
      <c r="T50" s="15"/>
      <c r="U50" s="15"/>
      <c r="V50" s="15"/>
      <c r="W50" s="117"/>
    </row>
    <row r="51" spans="1:23" s="17" customFormat="1" ht="24.95" customHeight="1" x14ac:dyDescent="0.25">
      <c r="A51" s="15">
        <v>41</v>
      </c>
      <c r="B51" s="16"/>
      <c r="C51" s="56"/>
      <c r="D51" s="57" t="str">
        <f t="shared" si="1"/>
        <v/>
      </c>
      <c r="E51" s="15"/>
      <c r="F51" s="15"/>
      <c r="G51" s="15"/>
      <c r="H51" s="15"/>
      <c r="I51" s="15"/>
      <c r="J51" s="15"/>
      <c r="K51" s="15"/>
      <c r="L51" s="15"/>
      <c r="M51" s="15"/>
      <c r="N51" s="15"/>
      <c r="O51" s="15"/>
      <c r="P51" s="15"/>
      <c r="Q51" s="15"/>
      <c r="R51" s="15"/>
      <c r="S51" s="15"/>
      <c r="T51" s="15"/>
      <c r="U51" s="15"/>
      <c r="V51" s="15"/>
      <c r="W51" s="117"/>
    </row>
    <row r="52" spans="1:23" s="17" customFormat="1" ht="24.95" customHeight="1" x14ac:dyDescent="0.25">
      <c r="A52" s="15">
        <v>42</v>
      </c>
      <c r="B52" s="16"/>
      <c r="C52" s="56"/>
      <c r="D52" s="57" t="str">
        <f t="shared" si="1"/>
        <v/>
      </c>
      <c r="E52" s="15"/>
      <c r="F52" s="15"/>
      <c r="G52" s="15"/>
      <c r="H52" s="15"/>
      <c r="I52" s="15"/>
      <c r="J52" s="15"/>
      <c r="K52" s="15"/>
      <c r="L52" s="15"/>
      <c r="M52" s="15"/>
      <c r="N52" s="15"/>
      <c r="O52" s="15"/>
      <c r="P52" s="15"/>
      <c r="Q52" s="15"/>
      <c r="R52" s="15"/>
      <c r="S52" s="15"/>
      <c r="T52" s="15"/>
      <c r="U52" s="15"/>
      <c r="V52" s="15"/>
      <c r="W52" s="117"/>
    </row>
    <row r="53" spans="1:23" s="17" customFormat="1" ht="24.95" customHeight="1" x14ac:dyDescent="0.25">
      <c r="A53" s="15">
        <v>43</v>
      </c>
      <c r="B53" s="16"/>
      <c r="C53" s="56"/>
      <c r="D53" s="57" t="str">
        <f t="shared" si="1"/>
        <v/>
      </c>
      <c r="E53" s="15"/>
      <c r="F53" s="15"/>
      <c r="G53" s="15"/>
      <c r="H53" s="15"/>
      <c r="I53" s="15"/>
      <c r="J53" s="15"/>
      <c r="K53" s="15"/>
      <c r="L53" s="15"/>
      <c r="M53" s="15"/>
      <c r="N53" s="15"/>
      <c r="O53" s="15"/>
      <c r="P53" s="15"/>
      <c r="Q53" s="15"/>
      <c r="R53" s="15"/>
      <c r="S53" s="15"/>
      <c r="T53" s="15"/>
      <c r="U53" s="15"/>
      <c r="V53" s="15"/>
      <c r="W53" s="117"/>
    </row>
    <row r="54" spans="1:23" s="17" customFormat="1" ht="24.95" customHeight="1" x14ac:dyDescent="0.25">
      <c r="A54" s="15">
        <v>44</v>
      </c>
      <c r="B54" s="16"/>
      <c r="C54" s="56"/>
      <c r="D54" s="57" t="str">
        <f t="shared" si="1"/>
        <v/>
      </c>
      <c r="E54" s="15"/>
      <c r="F54" s="15"/>
      <c r="G54" s="15"/>
      <c r="H54" s="15"/>
      <c r="I54" s="15"/>
      <c r="J54" s="15"/>
      <c r="K54" s="15"/>
      <c r="L54" s="15"/>
      <c r="M54" s="15"/>
      <c r="N54" s="15"/>
      <c r="O54" s="15"/>
      <c r="P54" s="15"/>
      <c r="Q54" s="15"/>
      <c r="R54" s="15"/>
      <c r="S54" s="15"/>
      <c r="T54" s="15"/>
      <c r="U54" s="15"/>
      <c r="V54" s="15"/>
      <c r="W54" s="117"/>
    </row>
    <row r="55" spans="1:23" s="17" customFormat="1" ht="24.95" customHeight="1" x14ac:dyDescent="0.25">
      <c r="A55" s="15">
        <v>45</v>
      </c>
      <c r="B55" s="16"/>
      <c r="C55" s="56"/>
      <c r="D55" s="57" t="str">
        <f t="shared" si="1"/>
        <v/>
      </c>
      <c r="E55" s="15"/>
      <c r="F55" s="15"/>
      <c r="G55" s="15"/>
      <c r="H55" s="15"/>
      <c r="I55" s="15"/>
      <c r="J55" s="15"/>
      <c r="K55" s="15"/>
      <c r="L55" s="15"/>
      <c r="M55" s="15"/>
      <c r="N55" s="15"/>
      <c r="O55" s="15"/>
      <c r="P55" s="15"/>
      <c r="Q55" s="15"/>
      <c r="R55" s="15"/>
      <c r="S55" s="15"/>
      <c r="T55" s="15"/>
      <c r="U55" s="15"/>
      <c r="V55" s="15"/>
      <c r="W55" s="117"/>
    </row>
    <row r="56" spans="1:23" s="17" customFormat="1" ht="24.95" customHeight="1" x14ac:dyDescent="0.25">
      <c r="A56" s="15">
        <v>46</v>
      </c>
      <c r="B56" s="16"/>
      <c r="C56" s="56"/>
      <c r="D56" s="57" t="str">
        <f t="shared" si="1"/>
        <v/>
      </c>
      <c r="E56" s="15"/>
      <c r="F56" s="15"/>
      <c r="G56" s="15"/>
      <c r="H56" s="15"/>
      <c r="I56" s="15"/>
      <c r="J56" s="15"/>
      <c r="K56" s="15"/>
      <c r="L56" s="15"/>
      <c r="M56" s="15"/>
      <c r="N56" s="15"/>
      <c r="O56" s="15"/>
      <c r="P56" s="15"/>
      <c r="Q56" s="15"/>
      <c r="R56" s="15"/>
      <c r="S56" s="15"/>
      <c r="T56" s="15"/>
      <c r="U56" s="15"/>
      <c r="V56" s="15"/>
      <c r="W56" s="117"/>
    </row>
    <row r="57" spans="1:23" s="17" customFormat="1" ht="24.95" customHeight="1" x14ac:dyDescent="0.25">
      <c r="A57" s="15">
        <v>47</v>
      </c>
      <c r="B57" s="16"/>
      <c r="C57" s="56"/>
      <c r="D57" s="57" t="str">
        <f t="shared" si="1"/>
        <v/>
      </c>
      <c r="E57" s="15"/>
      <c r="F57" s="15"/>
      <c r="G57" s="15"/>
      <c r="H57" s="15"/>
      <c r="I57" s="15"/>
      <c r="J57" s="15"/>
      <c r="K57" s="15"/>
      <c r="L57" s="15"/>
      <c r="M57" s="15"/>
      <c r="N57" s="15"/>
      <c r="O57" s="15"/>
      <c r="P57" s="15"/>
      <c r="Q57" s="15"/>
      <c r="R57" s="15"/>
      <c r="S57" s="15"/>
      <c r="T57" s="15"/>
      <c r="U57" s="15"/>
      <c r="V57" s="15"/>
      <c r="W57" s="117"/>
    </row>
    <row r="58" spans="1:23" s="17" customFormat="1" ht="24.95" customHeight="1" x14ac:dyDescent="0.25">
      <c r="A58" s="15">
        <v>48</v>
      </c>
      <c r="B58" s="16"/>
      <c r="C58" s="56"/>
      <c r="D58" s="57" t="str">
        <f t="shared" si="1"/>
        <v/>
      </c>
      <c r="E58" s="15"/>
      <c r="F58" s="15"/>
      <c r="G58" s="15"/>
      <c r="H58" s="15"/>
      <c r="I58" s="15"/>
      <c r="J58" s="15"/>
      <c r="K58" s="15"/>
      <c r="L58" s="15"/>
      <c r="M58" s="15"/>
      <c r="N58" s="15"/>
      <c r="O58" s="15"/>
      <c r="P58" s="15"/>
      <c r="Q58" s="15"/>
      <c r="R58" s="15"/>
      <c r="S58" s="15"/>
      <c r="T58" s="15"/>
      <c r="U58" s="15"/>
      <c r="V58" s="15"/>
      <c r="W58" s="117"/>
    </row>
    <row r="59" spans="1:23" s="17" customFormat="1" ht="24.95" customHeight="1" x14ac:dyDescent="0.25">
      <c r="A59" s="15">
        <v>49</v>
      </c>
      <c r="B59" s="16"/>
      <c r="C59" s="56"/>
      <c r="D59" s="57" t="str">
        <f t="shared" si="1"/>
        <v/>
      </c>
      <c r="E59" s="15"/>
      <c r="F59" s="15"/>
      <c r="G59" s="15"/>
      <c r="H59" s="15"/>
      <c r="I59" s="15"/>
      <c r="J59" s="15"/>
      <c r="K59" s="15"/>
      <c r="L59" s="15"/>
      <c r="M59" s="15"/>
      <c r="N59" s="15"/>
      <c r="O59" s="15"/>
      <c r="P59" s="15"/>
      <c r="Q59" s="15"/>
      <c r="R59" s="15"/>
      <c r="S59" s="15"/>
      <c r="T59" s="15"/>
      <c r="U59" s="15"/>
      <c r="V59" s="15"/>
      <c r="W59" s="117"/>
    </row>
    <row r="60" spans="1:23" s="17" customFormat="1" ht="24.95" customHeight="1" x14ac:dyDescent="0.25">
      <c r="A60" s="18">
        <v>50</v>
      </c>
      <c r="B60" s="19"/>
      <c r="C60" s="56"/>
      <c r="D60" s="57" t="str">
        <f t="shared" si="1"/>
        <v/>
      </c>
      <c r="E60" s="15"/>
      <c r="F60" s="15"/>
      <c r="G60" s="15"/>
      <c r="H60" s="15"/>
      <c r="I60" s="15"/>
      <c r="J60" s="15"/>
      <c r="K60" s="15"/>
      <c r="L60" s="15"/>
      <c r="M60" s="15"/>
      <c r="N60" s="15"/>
      <c r="O60" s="15"/>
      <c r="P60" s="15"/>
      <c r="Q60" s="15"/>
      <c r="R60" s="15"/>
      <c r="S60" s="15"/>
      <c r="T60" s="15"/>
      <c r="U60" s="15"/>
      <c r="V60" s="15"/>
      <c r="W60" s="117"/>
    </row>
    <row r="61" spans="1:23" ht="24.95" customHeight="1" x14ac:dyDescent="0.25">
      <c r="A61" s="18">
        <v>51</v>
      </c>
      <c r="B61" s="16"/>
      <c r="C61" s="56"/>
      <c r="D61" s="57" t="str">
        <f t="shared" si="1"/>
        <v/>
      </c>
      <c r="E61" s="15"/>
      <c r="F61" s="15"/>
      <c r="G61" s="15"/>
      <c r="H61" s="15"/>
      <c r="I61" s="15"/>
      <c r="J61" s="15"/>
      <c r="K61" s="15"/>
      <c r="L61" s="15"/>
      <c r="M61" s="15"/>
      <c r="N61" s="15"/>
      <c r="O61" s="15"/>
      <c r="P61" s="15"/>
      <c r="Q61" s="15"/>
      <c r="R61" s="15"/>
      <c r="S61" s="15"/>
      <c r="T61" s="15"/>
      <c r="U61" s="15"/>
      <c r="V61" s="15"/>
      <c r="W61" s="117"/>
    </row>
    <row r="62" spans="1:23" ht="24.95" customHeight="1" x14ac:dyDescent="0.25">
      <c r="A62" s="18">
        <v>52</v>
      </c>
      <c r="B62" s="16"/>
      <c r="C62" s="56"/>
      <c r="D62" s="57" t="str">
        <f t="shared" si="1"/>
        <v/>
      </c>
      <c r="E62" s="15"/>
      <c r="F62" s="15"/>
      <c r="G62" s="15"/>
      <c r="H62" s="15"/>
      <c r="I62" s="15"/>
      <c r="J62" s="15"/>
      <c r="K62" s="15"/>
      <c r="L62" s="15"/>
      <c r="M62" s="15"/>
      <c r="N62" s="15"/>
      <c r="O62" s="15"/>
      <c r="P62" s="15"/>
      <c r="Q62" s="15"/>
      <c r="R62" s="15"/>
      <c r="S62" s="15"/>
      <c r="T62" s="15"/>
      <c r="U62" s="15"/>
      <c r="V62" s="15"/>
      <c r="W62" s="117"/>
    </row>
    <row r="63" spans="1:23" ht="24.95" customHeight="1" x14ac:dyDescent="0.25">
      <c r="A63" s="18">
        <v>53</v>
      </c>
      <c r="B63" s="16"/>
      <c r="C63" s="56"/>
      <c r="D63" s="57" t="str">
        <f t="shared" si="1"/>
        <v/>
      </c>
      <c r="E63" s="15"/>
      <c r="F63" s="15"/>
      <c r="G63" s="15"/>
      <c r="H63" s="15"/>
      <c r="I63" s="15"/>
      <c r="J63" s="15"/>
      <c r="K63" s="15"/>
      <c r="L63" s="15"/>
      <c r="M63" s="15"/>
      <c r="N63" s="15"/>
      <c r="O63" s="15"/>
      <c r="P63" s="15"/>
      <c r="Q63" s="15"/>
      <c r="R63" s="15"/>
      <c r="S63" s="15"/>
      <c r="T63" s="15"/>
      <c r="U63" s="15"/>
      <c r="V63" s="15"/>
      <c r="W63" s="117"/>
    </row>
    <row r="64" spans="1:23" ht="24.95" customHeight="1" x14ac:dyDescent="0.25">
      <c r="A64" s="18">
        <v>54</v>
      </c>
      <c r="B64" s="16"/>
      <c r="C64" s="56"/>
      <c r="D64" s="57" t="str">
        <f t="shared" si="1"/>
        <v/>
      </c>
      <c r="E64" s="15"/>
      <c r="F64" s="15"/>
      <c r="G64" s="15"/>
      <c r="H64" s="15"/>
      <c r="I64" s="15"/>
      <c r="J64" s="15"/>
      <c r="K64" s="15"/>
      <c r="L64" s="15"/>
      <c r="M64" s="15"/>
      <c r="N64" s="15"/>
      <c r="O64" s="15"/>
      <c r="P64" s="15"/>
      <c r="Q64" s="15"/>
      <c r="R64" s="15"/>
      <c r="S64" s="15"/>
      <c r="T64" s="15"/>
      <c r="U64" s="15"/>
      <c r="V64" s="15"/>
      <c r="W64" s="117"/>
    </row>
    <row r="65" spans="1:24" ht="24.95" customHeight="1" x14ac:dyDescent="0.25">
      <c r="A65" s="18">
        <v>55</v>
      </c>
      <c r="B65" s="16"/>
      <c r="C65" s="56"/>
      <c r="D65" s="57" t="str">
        <f t="shared" si="1"/>
        <v/>
      </c>
      <c r="E65" s="15"/>
      <c r="F65" s="15"/>
      <c r="G65" s="15"/>
      <c r="H65" s="15"/>
      <c r="I65" s="15"/>
      <c r="J65" s="15"/>
      <c r="K65" s="15"/>
      <c r="L65" s="15"/>
      <c r="M65" s="15"/>
      <c r="N65" s="15"/>
      <c r="O65" s="15"/>
      <c r="P65" s="15"/>
      <c r="Q65" s="15"/>
      <c r="R65" s="15"/>
      <c r="S65" s="15"/>
      <c r="T65" s="15"/>
      <c r="U65" s="15"/>
      <c r="V65" s="15"/>
      <c r="W65" s="117"/>
    </row>
    <row r="66" spans="1:24" ht="24.95" customHeight="1" x14ac:dyDescent="0.25">
      <c r="A66" s="18">
        <v>56</v>
      </c>
      <c r="B66" s="54"/>
      <c r="C66" s="56"/>
      <c r="D66" s="57" t="str">
        <f t="shared" si="1"/>
        <v/>
      </c>
      <c r="E66" s="15"/>
      <c r="F66" s="15"/>
      <c r="G66" s="15"/>
      <c r="H66" s="15"/>
      <c r="I66" s="15"/>
      <c r="J66" s="15"/>
      <c r="K66" s="15"/>
      <c r="L66" s="15"/>
      <c r="M66" s="15"/>
      <c r="N66" s="15"/>
      <c r="O66" s="15"/>
      <c r="P66" s="15"/>
      <c r="Q66" s="15"/>
      <c r="R66" s="15"/>
      <c r="S66" s="15"/>
      <c r="T66" s="15"/>
      <c r="U66" s="15"/>
      <c r="V66" s="15"/>
      <c r="W66" s="117"/>
    </row>
    <row r="67" spans="1:24" ht="24.95" customHeight="1" x14ac:dyDescent="0.25">
      <c r="A67" s="18">
        <v>57</v>
      </c>
      <c r="B67" s="54"/>
      <c r="C67" s="56"/>
      <c r="D67" s="57" t="str">
        <f t="shared" si="1"/>
        <v/>
      </c>
      <c r="E67" s="15"/>
      <c r="F67" s="15"/>
      <c r="G67" s="15"/>
      <c r="H67" s="15"/>
      <c r="I67" s="15"/>
      <c r="J67" s="15"/>
      <c r="K67" s="15"/>
      <c r="L67" s="15"/>
      <c r="M67" s="15"/>
      <c r="N67" s="15"/>
      <c r="O67" s="15"/>
      <c r="P67" s="15"/>
      <c r="Q67" s="15"/>
      <c r="R67" s="15"/>
      <c r="S67" s="15"/>
      <c r="T67" s="15"/>
      <c r="U67" s="15"/>
      <c r="V67" s="15"/>
      <c r="W67" s="117"/>
      <c r="X67" s="3"/>
    </row>
    <row r="68" spans="1:24" ht="24.95" customHeight="1" x14ac:dyDescent="0.25">
      <c r="A68" s="18">
        <v>58</v>
      </c>
      <c r="B68" s="54"/>
      <c r="C68" s="56"/>
      <c r="D68" s="57" t="str">
        <f t="shared" si="1"/>
        <v/>
      </c>
      <c r="E68" s="15"/>
      <c r="F68" s="15"/>
      <c r="G68" s="15"/>
      <c r="H68" s="15"/>
      <c r="I68" s="15"/>
      <c r="J68" s="15"/>
      <c r="K68" s="15"/>
      <c r="L68" s="15"/>
      <c r="M68" s="15"/>
      <c r="N68" s="15"/>
      <c r="O68" s="15"/>
      <c r="P68" s="15"/>
      <c r="Q68" s="15"/>
      <c r="R68" s="15"/>
      <c r="S68" s="15"/>
      <c r="T68" s="15"/>
      <c r="U68" s="15"/>
      <c r="V68" s="15"/>
      <c r="W68" s="117"/>
      <c r="X68" s="3"/>
    </row>
    <row r="69" spans="1:24" ht="24.95" customHeight="1" x14ac:dyDescent="0.25">
      <c r="A69" s="18">
        <v>59</v>
      </c>
      <c r="B69" s="54"/>
      <c r="C69" s="56"/>
      <c r="D69" s="57" t="str">
        <f t="shared" si="1"/>
        <v/>
      </c>
      <c r="E69" s="15"/>
      <c r="F69" s="15"/>
      <c r="G69" s="15"/>
      <c r="H69" s="15"/>
      <c r="I69" s="15"/>
      <c r="J69" s="15"/>
      <c r="K69" s="15"/>
      <c r="L69" s="15"/>
      <c r="M69" s="15"/>
      <c r="N69" s="15"/>
      <c r="O69" s="15"/>
      <c r="P69" s="15"/>
      <c r="Q69" s="15"/>
      <c r="R69" s="15"/>
      <c r="S69" s="15"/>
      <c r="T69" s="15"/>
      <c r="U69" s="15"/>
      <c r="V69" s="15"/>
      <c r="W69" s="117"/>
      <c r="X69" s="3"/>
    </row>
    <row r="70" spans="1:24" ht="24.95" customHeight="1" x14ac:dyDescent="0.25">
      <c r="A70" s="18">
        <v>60</v>
      </c>
      <c r="B70" s="54"/>
      <c r="C70" s="56"/>
      <c r="D70" s="57" t="str">
        <f t="shared" si="1"/>
        <v/>
      </c>
      <c r="E70" s="15"/>
      <c r="F70" s="15"/>
      <c r="G70" s="15"/>
      <c r="H70" s="15"/>
      <c r="I70" s="15"/>
      <c r="J70" s="15"/>
      <c r="K70" s="15"/>
      <c r="L70" s="15"/>
      <c r="M70" s="15"/>
      <c r="N70" s="15"/>
      <c r="O70" s="15"/>
      <c r="P70" s="15"/>
      <c r="Q70" s="15"/>
      <c r="R70" s="15"/>
      <c r="S70" s="15"/>
      <c r="T70" s="15"/>
      <c r="U70" s="15"/>
      <c r="V70" s="15"/>
      <c r="W70" s="118"/>
      <c r="X70" s="3"/>
    </row>
    <row r="71" spans="1:24" x14ac:dyDescent="0.25">
      <c r="A71" s="24"/>
      <c r="B71" s="6"/>
      <c r="C71" s="6"/>
      <c r="D71" s="85"/>
      <c r="E71" s="110"/>
      <c r="F71" s="169"/>
      <c r="G71" s="169"/>
      <c r="H71" s="169"/>
      <c r="I71" s="169"/>
      <c r="J71" s="169"/>
      <c r="K71" s="110"/>
      <c r="L71" s="110"/>
      <c r="M71" s="110"/>
      <c r="N71" s="110"/>
      <c r="O71" s="6"/>
      <c r="P71" s="6"/>
      <c r="Q71" s="6"/>
      <c r="R71" s="6"/>
      <c r="S71" s="6"/>
      <c r="T71" s="6"/>
      <c r="U71" s="6"/>
      <c r="V71" s="6"/>
      <c r="W71" s="72"/>
    </row>
    <row r="72" spans="1:24" ht="15.95" customHeight="1" x14ac:dyDescent="0.25">
      <c r="A72" s="7"/>
      <c r="B72" s="5"/>
      <c r="C72" s="5"/>
      <c r="D72" s="58"/>
      <c r="E72" s="111"/>
      <c r="F72" s="168"/>
      <c r="G72" s="168"/>
      <c r="H72" s="168"/>
      <c r="I72" s="168"/>
      <c r="J72" s="168"/>
      <c r="K72" s="111"/>
      <c r="L72" s="111"/>
      <c r="M72" s="111"/>
      <c r="N72" s="111"/>
      <c r="O72" s="5"/>
      <c r="P72" s="5"/>
      <c r="Q72" s="5"/>
      <c r="R72" s="5"/>
      <c r="S72" s="5"/>
      <c r="T72" s="5"/>
      <c r="U72" s="5"/>
      <c r="V72" s="5"/>
      <c r="W72" s="73"/>
    </row>
    <row r="73" spans="1:24" ht="15.95" customHeight="1" x14ac:dyDescent="0.25">
      <c r="A73" s="7"/>
      <c r="B73" s="5"/>
      <c r="C73" s="5"/>
      <c r="D73" s="58"/>
      <c r="E73" s="111"/>
      <c r="F73" s="168"/>
      <c r="G73" s="168"/>
      <c r="H73" s="168"/>
      <c r="I73" s="168"/>
      <c r="J73" s="168"/>
      <c r="K73" s="111"/>
      <c r="L73" s="111"/>
      <c r="M73" s="111"/>
      <c r="N73" s="111"/>
      <c r="O73" s="5"/>
      <c r="P73" s="5"/>
      <c r="Q73" s="5"/>
      <c r="R73" s="5"/>
      <c r="S73" s="5"/>
      <c r="T73" s="5"/>
      <c r="U73" s="5"/>
      <c r="V73" s="5"/>
      <c r="W73" s="73"/>
    </row>
    <row r="74" spans="1:24" ht="15.95" customHeight="1" x14ac:dyDescent="0.25">
      <c r="A74" s="75"/>
      <c r="B74" s="61" t="s">
        <v>15</v>
      </c>
      <c r="C74" s="61"/>
      <c r="D74" s="58"/>
      <c r="E74" s="111"/>
      <c r="F74" s="168"/>
      <c r="G74" s="168"/>
      <c r="H74" s="168"/>
      <c r="I74" s="168"/>
      <c r="J74" s="168"/>
      <c r="K74" s="111"/>
      <c r="L74" s="111"/>
      <c r="M74" s="111"/>
      <c r="N74" s="111"/>
      <c r="O74" s="5"/>
      <c r="P74" s="5"/>
      <c r="Q74" s="5"/>
      <c r="R74" s="5"/>
      <c r="S74" s="5"/>
      <c r="T74" s="5"/>
      <c r="U74" s="5"/>
      <c r="V74" s="5"/>
      <c r="W74" s="73"/>
    </row>
    <row r="75" spans="1:24" x14ac:dyDescent="0.25">
      <c r="A75" s="75"/>
      <c r="B75" s="64" t="s">
        <v>137</v>
      </c>
      <c r="C75" s="64"/>
      <c r="D75" s="66"/>
      <c r="E75" s="112"/>
      <c r="F75" s="111"/>
      <c r="G75" s="111"/>
      <c r="H75" s="111"/>
      <c r="I75" s="111"/>
      <c r="J75" s="111"/>
      <c r="K75" s="111"/>
      <c r="L75" s="111"/>
      <c r="M75" s="111"/>
      <c r="N75" s="111"/>
      <c r="O75" s="5"/>
      <c r="P75" s="5"/>
      <c r="Q75" s="5"/>
      <c r="R75" s="5"/>
      <c r="S75" s="5"/>
      <c r="T75" s="5"/>
      <c r="U75" s="5"/>
      <c r="V75" s="5"/>
      <c r="W75" s="73"/>
    </row>
    <row r="76" spans="1:24" x14ac:dyDescent="0.25">
      <c r="A76" s="75"/>
      <c r="B76" s="64" t="s">
        <v>29</v>
      </c>
      <c r="C76" s="64"/>
      <c r="D76" s="66"/>
      <c r="E76" s="112"/>
      <c r="F76" s="111"/>
      <c r="G76" s="111"/>
      <c r="H76" s="111"/>
      <c r="I76" s="111"/>
      <c r="J76" s="111"/>
      <c r="K76" s="111"/>
      <c r="L76" s="111"/>
      <c r="M76" s="111"/>
      <c r="N76" s="111"/>
      <c r="O76" s="5"/>
      <c r="P76" s="5"/>
      <c r="Q76" s="5"/>
      <c r="R76" s="5"/>
      <c r="S76" s="5"/>
      <c r="T76" s="5"/>
      <c r="U76" s="5"/>
      <c r="V76" s="5"/>
      <c r="W76" s="73"/>
    </row>
    <row r="77" spans="1:24" x14ac:dyDescent="0.25">
      <c r="A77" s="75"/>
      <c r="B77" s="60" t="str">
        <f>$D$1</f>
        <v>SJK ( C ) KG. BARU SUNGAI NIPAH</v>
      </c>
      <c r="C77" s="60"/>
      <c r="D77" s="84"/>
      <c r="E77" s="113"/>
      <c r="F77" s="111"/>
      <c r="G77" s="111"/>
      <c r="H77" s="111"/>
      <c r="I77" s="111"/>
      <c r="J77" s="111"/>
      <c r="K77" s="111"/>
      <c r="L77" s="111"/>
      <c r="M77" s="111"/>
      <c r="N77" s="111"/>
      <c r="O77" s="5"/>
      <c r="P77" s="5"/>
      <c r="Q77" s="5"/>
      <c r="R77" s="5"/>
      <c r="S77" s="5"/>
      <c r="T77" s="5"/>
      <c r="U77" s="5"/>
      <c r="V77" s="5"/>
      <c r="W77" s="73"/>
    </row>
    <row r="78" spans="1:24" x14ac:dyDescent="0.25">
      <c r="A78" s="7"/>
      <c r="B78" s="5"/>
      <c r="C78" s="5"/>
      <c r="D78" s="58"/>
      <c r="E78" s="111"/>
      <c r="F78" s="111"/>
      <c r="G78" s="111"/>
      <c r="H78" s="111"/>
      <c r="I78" s="111"/>
      <c r="J78" s="111"/>
      <c r="K78" s="111"/>
      <c r="L78" s="111"/>
      <c r="M78" s="111"/>
      <c r="N78" s="111"/>
      <c r="O78" s="5"/>
      <c r="P78" s="5"/>
      <c r="Q78" s="5"/>
      <c r="R78" s="5"/>
      <c r="S78" s="5"/>
      <c r="T78" s="5"/>
      <c r="U78" s="5"/>
      <c r="V78" s="5"/>
      <c r="W78" s="73"/>
    </row>
    <row r="79" spans="1:24" x14ac:dyDescent="0.25">
      <c r="A79" s="7"/>
      <c r="B79" s="5"/>
      <c r="C79" s="5"/>
      <c r="D79" s="58"/>
      <c r="E79" s="111"/>
      <c r="F79" s="111"/>
      <c r="G79" s="111"/>
      <c r="H79" s="111"/>
      <c r="I79" s="111"/>
      <c r="J79" s="111"/>
      <c r="K79" s="111"/>
      <c r="L79" s="111"/>
      <c r="M79" s="111"/>
      <c r="N79" s="111"/>
      <c r="O79" s="5"/>
      <c r="P79" s="5"/>
      <c r="Q79" s="5"/>
      <c r="R79" s="5"/>
      <c r="S79" s="5"/>
      <c r="T79" s="5"/>
      <c r="U79" s="5"/>
      <c r="V79" s="5"/>
      <c r="W79" s="73"/>
    </row>
    <row r="80" spans="1:24" x14ac:dyDescent="0.25">
      <c r="A80" s="7"/>
      <c r="B80" s="5"/>
      <c r="C80" s="5"/>
      <c r="D80" s="58"/>
      <c r="E80" s="111"/>
      <c r="F80" s="111"/>
      <c r="G80" s="111"/>
      <c r="H80" s="111"/>
      <c r="I80" s="111"/>
      <c r="J80" s="111"/>
      <c r="K80" s="111"/>
      <c r="L80" s="111"/>
      <c r="M80" s="111"/>
      <c r="N80" s="111"/>
      <c r="O80" s="5"/>
      <c r="P80" s="5"/>
      <c r="Q80" s="5"/>
      <c r="R80" s="5"/>
      <c r="S80" s="5"/>
      <c r="T80" s="5"/>
      <c r="U80" s="5"/>
      <c r="V80" s="5"/>
      <c r="W80" s="73"/>
    </row>
    <row r="81" spans="1:23" x14ac:dyDescent="0.25">
      <c r="A81" s="7"/>
      <c r="B81" s="5"/>
      <c r="C81" s="5"/>
      <c r="D81" s="58"/>
      <c r="E81" s="111"/>
      <c r="F81" s="111"/>
      <c r="G81" s="111"/>
      <c r="H81" s="111"/>
      <c r="I81" s="111"/>
      <c r="J81" s="111"/>
      <c r="K81" s="111"/>
      <c r="L81" s="111"/>
      <c r="M81" s="111"/>
      <c r="N81" s="111"/>
      <c r="O81" s="5"/>
      <c r="P81" s="5"/>
      <c r="Q81" s="5"/>
      <c r="R81" s="5"/>
      <c r="S81" s="5"/>
      <c r="T81" s="5"/>
      <c r="U81" s="5"/>
      <c r="V81" s="5"/>
      <c r="W81" s="73"/>
    </row>
    <row r="82" spans="1:23" x14ac:dyDescent="0.25">
      <c r="A82" s="8"/>
      <c r="B82" s="9"/>
      <c r="C82" s="9"/>
      <c r="D82" s="67"/>
      <c r="E82" s="114"/>
      <c r="F82" s="114"/>
      <c r="G82" s="114"/>
      <c r="H82" s="114"/>
      <c r="I82" s="114"/>
      <c r="J82" s="114"/>
      <c r="K82" s="114"/>
      <c r="L82" s="114"/>
      <c r="M82" s="114"/>
      <c r="N82" s="114"/>
      <c r="O82" s="9"/>
      <c r="P82" s="9"/>
      <c r="Q82" s="9"/>
      <c r="R82" s="9"/>
      <c r="S82" s="9"/>
      <c r="T82" s="9"/>
      <c r="U82" s="9"/>
      <c r="V82" s="9"/>
      <c r="W82" s="74"/>
    </row>
    <row r="83" spans="1:23" x14ac:dyDescent="0.25"/>
    <row r="84" spans="1:23" x14ac:dyDescent="0.25"/>
    <row r="85" spans="1:23" x14ac:dyDescent="0.25"/>
    <row r="86" spans="1:23" x14ac:dyDescent="0.25"/>
    <row r="87" spans="1:23" x14ac:dyDescent="0.25"/>
    <row r="88" spans="1:23" x14ac:dyDescent="0.25"/>
  </sheetData>
  <sheetProtection password="DD43" sheet="1"/>
  <sortState ref="A10:AB59">
    <sortCondition ref="B10:B59"/>
  </sortState>
  <mergeCells count="10">
    <mergeCell ref="W9:W10"/>
    <mergeCell ref="D9:D10"/>
    <mergeCell ref="C9:C10"/>
    <mergeCell ref="B9:B10"/>
    <mergeCell ref="A9:A10"/>
    <mergeCell ref="F73:J73"/>
    <mergeCell ref="F71:J71"/>
    <mergeCell ref="F74:J74"/>
    <mergeCell ref="F72:J72"/>
    <mergeCell ref="E9:V9"/>
  </mergeCells>
  <dataValidations count="2">
    <dataValidation type="whole" allowBlank="1" showErrorMessage="1" errorTitle="TAHAP PENGUASAAN" error="SILA ISIKAN TAHAP PENGUASAAN YANG BETUL!" sqref="S11:U70 E11:Q70">
      <formula1>1</formula1>
      <formula2>6</formula2>
    </dataValidation>
    <dataValidation type="textLength" operator="equal" allowBlank="1" showErrorMessage="1" errorTitle="NO. KAD PENGENALAN" error="Sila masukkan nombor kad pengenalan dengan tepat dan betul." sqref="C11:C70">
      <formula1>11</formula1>
    </dataValidation>
  </dataValidations>
  <pageMargins left="0.25" right="0.25" top="0.26" bottom="0.22" header="0.3" footer="0.19"/>
  <pageSetup paperSize="9" scale="43" fitToHeight="0" orientation="portrait" blackAndWhite="1" horizont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71"/>
  <sheetViews>
    <sheetView showGridLines="0" topLeftCell="B1" zoomScale="50" zoomScaleNormal="50" zoomScaleSheetLayoutView="80" workbookViewId="0">
      <selection activeCell="L3" sqref="L3"/>
    </sheetView>
  </sheetViews>
  <sheetFormatPr defaultColWidth="9.140625" defaultRowHeight="23.25" zeroHeight="1" x14ac:dyDescent="0.35"/>
  <cols>
    <col min="1" max="1" width="2.140625" style="153" customWidth="1"/>
    <col min="2" max="2" width="19" style="153" customWidth="1"/>
    <col min="3" max="3" width="11" style="153" customWidth="1"/>
    <col min="4" max="4" width="74.140625" style="153" customWidth="1"/>
    <col min="5" max="5" width="25.85546875" style="153" customWidth="1"/>
    <col min="6" max="6" width="94.7109375" style="153" customWidth="1"/>
    <col min="7" max="7" width="4.140625" style="159" customWidth="1"/>
    <col min="8" max="8" width="3" style="161" hidden="1" customWidth="1"/>
    <col min="9" max="9" width="38.42578125" style="153" hidden="1" customWidth="1"/>
    <col min="10" max="10" width="41.42578125" style="153" hidden="1" customWidth="1"/>
    <col min="11" max="11" width="9.140625" style="153" customWidth="1"/>
    <col min="12" max="16384" width="9.140625" style="153"/>
  </cols>
  <sheetData>
    <row r="1" spans="1:11" s="122" customFormat="1" ht="21" customHeight="1" x14ac:dyDescent="0.25">
      <c r="A1" s="120"/>
      <c r="B1" s="187" t="str">
        <f>'REKOD PRESTASI MURID'!$D$1</f>
        <v>SJK ( C ) KG. BARU SUNGAI NIPAH</v>
      </c>
      <c r="C1" s="187"/>
      <c r="D1" s="187"/>
      <c r="E1" s="187"/>
      <c r="F1" s="187"/>
      <c r="G1" s="120"/>
      <c r="H1" s="121"/>
    </row>
    <row r="2" spans="1:11" s="122" customFormat="1" ht="21" customHeight="1" x14ac:dyDescent="0.25">
      <c r="A2" s="120"/>
      <c r="B2" s="187" t="str">
        <f>'REKOD PRESTASI MURID'!$D$2</f>
        <v>SJK ( C ) KG. BARU SUNGAI NIPAH</v>
      </c>
      <c r="C2" s="187"/>
      <c r="D2" s="187"/>
      <c r="E2" s="187"/>
      <c r="F2" s="187"/>
      <c r="G2" s="120"/>
      <c r="H2" s="121"/>
    </row>
    <row r="3" spans="1:11" s="122" customFormat="1" ht="21" customHeight="1" x14ac:dyDescent="0.25">
      <c r="A3" s="120"/>
      <c r="B3" s="187" t="str">
        <f>'REKOD PRESTASI MURID'!$D$3</f>
        <v>71960 SREMBAN, NEGERI SEMBILAN.</v>
      </c>
      <c r="C3" s="187"/>
      <c r="D3" s="187"/>
      <c r="E3" s="187"/>
      <c r="F3" s="187"/>
      <c r="G3" s="120"/>
      <c r="H3" s="121"/>
    </row>
    <row r="4" spans="1:11" s="122" customFormat="1" ht="21" customHeight="1" x14ac:dyDescent="0.25">
      <c r="A4" s="123"/>
      <c r="B4" s="188">
        <f>'REKOD PRESTASI MURID'!$D$4</f>
        <v>0</v>
      </c>
      <c r="C4" s="188"/>
      <c r="D4" s="188"/>
      <c r="E4" s="188"/>
      <c r="F4" s="188"/>
      <c r="G4" s="123"/>
      <c r="H4" s="192" t="s">
        <v>31</v>
      </c>
      <c r="I4" s="192"/>
      <c r="J4" s="192"/>
    </row>
    <row r="5" spans="1:11" s="119" customFormat="1" x14ac:dyDescent="0.35">
      <c r="A5" s="124"/>
      <c r="B5" s="124"/>
      <c r="C5" s="124"/>
      <c r="D5" s="124"/>
      <c r="E5" s="124"/>
      <c r="F5" s="124"/>
      <c r="G5" s="124"/>
      <c r="H5" s="125"/>
      <c r="I5" s="126"/>
      <c r="J5" s="126"/>
    </row>
    <row r="6" spans="1:11" s="119" customFormat="1" x14ac:dyDescent="0.35">
      <c r="A6" s="124"/>
      <c r="B6" s="127" t="str">
        <f>'REKOD PRESTASI MURID'!A7</f>
        <v>PENDIDIKAN KESIHATAN</v>
      </c>
      <c r="C6" s="124"/>
      <c r="D6" s="124"/>
      <c r="E6" s="124"/>
      <c r="F6" s="124"/>
      <c r="G6" s="124"/>
      <c r="H6" s="125"/>
      <c r="I6" s="128">
        <v>26</v>
      </c>
      <c r="J6" s="126"/>
    </row>
    <row r="7" spans="1:11" s="119" customFormat="1" x14ac:dyDescent="0.35">
      <c r="A7" s="124"/>
      <c r="B7" s="124"/>
      <c r="C7" s="124"/>
      <c r="D7" s="124"/>
      <c r="E7" s="124"/>
      <c r="F7" s="124"/>
      <c r="G7" s="124"/>
      <c r="H7" s="129">
        <v>1</v>
      </c>
      <c r="I7" s="129">
        <f>'REKOD PRESTASI MURID'!B11</f>
        <v>0</v>
      </c>
      <c r="J7" s="129" t="str">
        <f t="shared" ref="J7:J13" si="0">IF(I7=0,"",H7&amp;"  "&amp;I7)</f>
        <v/>
      </c>
    </row>
    <row r="8" spans="1:11" s="119" customFormat="1" x14ac:dyDescent="0.35">
      <c r="A8" s="124"/>
      <c r="B8" s="189" t="s">
        <v>2</v>
      </c>
      <c r="C8" s="189"/>
      <c r="D8" s="130">
        <f>VLOOKUP($I$6,H7:J63,2)</f>
        <v>0</v>
      </c>
      <c r="E8" s="130"/>
      <c r="F8" s="131"/>
      <c r="G8" s="124"/>
      <c r="H8" s="129">
        <v>2</v>
      </c>
      <c r="I8" s="129">
        <f>'REKOD PRESTASI MURID'!B12</f>
        <v>0</v>
      </c>
      <c r="J8" s="129" t="str">
        <f t="shared" si="0"/>
        <v/>
      </c>
    </row>
    <row r="9" spans="1:11" s="119" customFormat="1" x14ac:dyDescent="0.35">
      <c r="A9" s="124"/>
      <c r="B9" s="189" t="s">
        <v>37</v>
      </c>
      <c r="C9" s="189"/>
      <c r="D9" s="132">
        <f>VLOOKUP($I$6,'REKOD PRESTASI MURID'!$A$11:$D$70,3)</f>
        <v>0</v>
      </c>
      <c r="E9" s="133"/>
      <c r="F9" s="131"/>
      <c r="G9" s="124"/>
      <c r="H9" s="129">
        <v>3</v>
      </c>
      <c r="I9" s="129">
        <f>'REKOD PRESTASI MURID'!B13</f>
        <v>0</v>
      </c>
      <c r="J9" s="129" t="str">
        <f t="shared" si="0"/>
        <v/>
      </c>
    </row>
    <row r="10" spans="1:11" s="119" customFormat="1" x14ac:dyDescent="0.35">
      <c r="A10" s="124"/>
      <c r="B10" s="189" t="s">
        <v>3</v>
      </c>
      <c r="C10" s="189"/>
      <c r="D10" s="134" t="str">
        <f>VLOOKUP($I$6,'REKOD PRESTASI MURID'!$A$11:$D$60,4)</f>
        <v/>
      </c>
      <c r="E10" s="134"/>
      <c r="F10" s="131"/>
      <c r="G10" s="124"/>
      <c r="H10" s="129">
        <v>4</v>
      </c>
      <c r="I10" s="129">
        <f>'REKOD PRESTASI MURID'!B14</f>
        <v>0</v>
      </c>
      <c r="J10" s="129" t="str">
        <f t="shared" si="0"/>
        <v/>
      </c>
    </row>
    <row r="11" spans="1:11" s="119" customFormat="1" x14ac:dyDescent="0.35">
      <c r="A11" s="124"/>
      <c r="B11" s="189" t="s">
        <v>4</v>
      </c>
      <c r="C11" s="189"/>
      <c r="D11" s="134" t="str">
        <f>'REKOD PRESTASI MURID'!$D$7</f>
        <v>Tahun 6</v>
      </c>
      <c r="E11" s="134"/>
      <c r="F11" s="131"/>
      <c r="G11" s="124"/>
      <c r="H11" s="129">
        <v>5</v>
      </c>
      <c r="I11" s="129">
        <f>'REKOD PRESTASI MURID'!B15</f>
        <v>0</v>
      </c>
      <c r="J11" s="129" t="str">
        <f t="shared" si="0"/>
        <v/>
      </c>
    </row>
    <row r="12" spans="1:11" s="119" customFormat="1" x14ac:dyDescent="0.35">
      <c r="A12" s="124"/>
      <c r="B12" s="135" t="s">
        <v>36</v>
      </c>
      <c r="C12" s="135"/>
      <c r="D12" s="134" t="str">
        <f>'REKOD PRESTASI MURID'!$D$6</f>
        <v>Cik Ng Yee Ling</v>
      </c>
      <c r="E12" s="134"/>
      <c r="F12" s="131"/>
      <c r="G12" s="124"/>
      <c r="H12" s="129">
        <v>6</v>
      </c>
      <c r="I12" s="129">
        <f>'REKOD PRESTASI MURID'!B16</f>
        <v>0</v>
      </c>
      <c r="J12" s="129" t="str">
        <f t="shared" si="0"/>
        <v/>
      </c>
      <c r="K12" s="136"/>
    </row>
    <row r="13" spans="1:11" s="119" customFormat="1" x14ac:dyDescent="0.35">
      <c r="A13" s="124"/>
      <c r="B13" s="189" t="s">
        <v>5</v>
      </c>
      <c r="C13" s="189"/>
      <c r="D13" s="167">
        <v>42096</v>
      </c>
      <c r="E13" s="137"/>
      <c r="F13" s="131"/>
      <c r="G13" s="124"/>
      <c r="H13" s="129">
        <v>7</v>
      </c>
      <c r="I13" s="129">
        <f>'REKOD PRESTASI MURID'!B17</f>
        <v>0</v>
      </c>
      <c r="J13" s="129" t="str">
        <f t="shared" si="0"/>
        <v/>
      </c>
    </row>
    <row r="14" spans="1:11" s="119" customFormat="1" x14ac:dyDescent="0.35">
      <c r="A14" s="124"/>
      <c r="B14" s="138"/>
      <c r="C14" s="138"/>
      <c r="D14" s="138"/>
      <c r="E14" s="139"/>
      <c r="F14" s="138"/>
      <c r="G14" s="124"/>
      <c r="H14" s="129">
        <v>8</v>
      </c>
      <c r="I14" s="129">
        <f>'REKOD PRESTASI MURID'!B18</f>
        <v>0</v>
      </c>
      <c r="J14" s="129" t="str">
        <f t="shared" ref="J14:J66" si="1">IF(I14=0,"",H14&amp;"  "&amp;I14)</f>
        <v/>
      </c>
    </row>
    <row r="15" spans="1:11" s="119" customFormat="1" ht="22.5" customHeight="1" x14ac:dyDescent="0.4">
      <c r="A15" s="124"/>
      <c r="B15" s="193" t="s">
        <v>35</v>
      </c>
      <c r="C15" s="194"/>
      <c r="D15" s="194"/>
      <c r="E15" s="195">
        <f>VLOOKUP($I$6,'REKOD PRESTASI MURID'!$A$11:$W$60,23)</f>
        <v>0</v>
      </c>
      <c r="F15" s="163"/>
      <c r="G15" s="124"/>
      <c r="H15" s="129">
        <v>9</v>
      </c>
      <c r="I15" s="129">
        <f>'REKOD PRESTASI MURID'!B19</f>
        <v>0</v>
      </c>
      <c r="J15" s="129" t="str">
        <f t="shared" si="1"/>
        <v/>
      </c>
    </row>
    <row r="16" spans="1:11" s="119" customFormat="1" ht="22.5" customHeight="1" x14ac:dyDescent="0.4">
      <c r="A16" s="124"/>
      <c r="B16" s="162" t="str">
        <f>B6</f>
        <v>PENDIDIKAN KESIHATAN</v>
      </c>
      <c r="C16" s="140"/>
      <c r="D16" s="140"/>
      <c r="E16" s="196"/>
      <c r="F16" s="164"/>
      <c r="G16" s="124"/>
      <c r="H16" s="129">
        <v>10</v>
      </c>
      <c r="I16" s="129">
        <f>'REKOD PRESTASI MURID'!B20</f>
        <v>0</v>
      </c>
      <c r="J16" s="129" t="str">
        <f t="shared" si="1"/>
        <v/>
      </c>
    </row>
    <row r="17" spans="1:10" s="119" customFormat="1" ht="85.5" customHeight="1" x14ac:dyDescent="0.35">
      <c r="A17" s="124"/>
      <c r="B17" s="185" t="s">
        <v>39</v>
      </c>
      <c r="C17" s="186"/>
      <c r="D17" s="186"/>
      <c r="E17" s="190" t="e">
        <f>VLOOKUP(E15,'DATA PERNYATAAN TAHAP PGUASAAN '!A84:B89,2)</f>
        <v>#N/A</v>
      </c>
      <c r="F17" s="191"/>
      <c r="G17" s="124"/>
      <c r="H17" s="129">
        <v>11</v>
      </c>
      <c r="I17" s="129">
        <f>'REKOD PRESTASI MURID'!B21</f>
        <v>0</v>
      </c>
      <c r="J17" s="129" t="str">
        <f t="shared" si="1"/>
        <v/>
      </c>
    </row>
    <row r="18" spans="1:10" s="119" customFormat="1" x14ac:dyDescent="0.35">
      <c r="A18" s="124"/>
      <c r="B18" s="141"/>
      <c r="C18" s="141"/>
      <c r="D18" s="141"/>
      <c r="E18" s="141"/>
      <c r="F18" s="141"/>
      <c r="G18" s="124"/>
      <c r="H18" s="129">
        <v>12</v>
      </c>
      <c r="I18" s="129">
        <f>'REKOD PRESTASI MURID'!B22</f>
        <v>0</v>
      </c>
      <c r="J18" s="129" t="str">
        <f t="shared" si="1"/>
        <v/>
      </c>
    </row>
    <row r="19" spans="1:10" s="119" customFormat="1" ht="81" customHeight="1" x14ac:dyDescent="0.35">
      <c r="A19" s="124"/>
      <c r="B19" s="183" t="s">
        <v>131</v>
      </c>
      <c r="C19" s="184"/>
      <c r="D19" s="142" t="s">
        <v>32</v>
      </c>
      <c r="E19" s="143" t="s">
        <v>132</v>
      </c>
      <c r="F19" s="144" t="s">
        <v>6</v>
      </c>
      <c r="G19" s="124"/>
      <c r="H19" s="129">
        <v>13</v>
      </c>
      <c r="I19" s="129">
        <f>'REKOD PRESTASI MURID'!B23</f>
        <v>0</v>
      </c>
      <c r="J19" s="129" t="str">
        <f t="shared" si="1"/>
        <v/>
      </c>
    </row>
    <row r="20" spans="1:10" s="119" customFormat="1" ht="73.5" customHeight="1" x14ac:dyDescent="0.35">
      <c r="A20" s="124"/>
      <c r="B20" s="177" t="s">
        <v>130</v>
      </c>
      <c r="C20" s="178"/>
      <c r="D20" s="145" t="str">
        <f>'REKOD PRESTASI MURID'!E10</f>
        <v>SK 1.1  KESIHATAN DIRI DAN REPRODUKTIF</v>
      </c>
      <c r="E20" s="146">
        <f>VLOOKUP($I$6,'REKOD PRESTASI MURID'!$A$11:$W$70,5)</f>
        <v>0</v>
      </c>
      <c r="F20" s="165" t="e">
        <f>VLOOKUP(E20,'DATA PERNYATAAN TAHAP PGUASAAN '!A4:B9,2)</f>
        <v>#N/A</v>
      </c>
      <c r="G20" s="124"/>
      <c r="H20" s="129">
        <v>14</v>
      </c>
      <c r="I20" s="129">
        <f>'REKOD PRESTASI MURID'!B24</f>
        <v>0</v>
      </c>
      <c r="J20" s="129" t="str">
        <f t="shared" si="1"/>
        <v/>
      </c>
    </row>
    <row r="21" spans="1:10" s="119" customFormat="1" ht="73.5" customHeight="1" x14ac:dyDescent="0.35">
      <c r="A21" s="124"/>
      <c r="B21" s="179"/>
      <c r="C21" s="180"/>
      <c r="D21" s="145" t="str">
        <f>'REKOD PRESTASI MURID'!F$10</f>
        <v>SK 1.2  KESIHATAN DIRI DAN REPRODUKTIF</v>
      </c>
      <c r="E21" s="146">
        <f>VLOOKUP($I$6,'REKOD PRESTASI MURID'!$A$11:$W$70,6)</f>
        <v>0</v>
      </c>
      <c r="F21" s="165" t="e">
        <f>VLOOKUP(E21,'DATA PERNYATAAN TAHAP PGUASAAN '!A12:B17,2)</f>
        <v>#N/A</v>
      </c>
      <c r="G21" s="124"/>
      <c r="H21" s="129">
        <v>15</v>
      </c>
      <c r="I21" s="129">
        <f>'REKOD PRESTASI MURID'!B25</f>
        <v>0</v>
      </c>
      <c r="J21" s="129" t="str">
        <f t="shared" si="1"/>
        <v/>
      </c>
    </row>
    <row r="22" spans="1:10" s="119" customFormat="1" ht="73.5" customHeight="1" x14ac:dyDescent="0.35">
      <c r="A22" s="124"/>
      <c r="B22" s="179"/>
      <c r="C22" s="180"/>
      <c r="D22" s="145" t="str">
        <f>'REKOD PRESTASI MURID'!G$10</f>
        <v>SK 1.3  PEMAKANAN</v>
      </c>
      <c r="E22" s="146">
        <f>VLOOKUP($I$6,'REKOD PRESTASI MURID'!$A$11:$W$70,7)</f>
        <v>0</v>
      </c>
      <c r="F22" s="165" t="e">
        <f>VLOOKUP(E22,'DATA PERNYATAAN TAHAP PGUASAAN '!A20:B25,2)</f>
        <v>#N/A</v>
      </c>
      <c r="G22" s="124"/>
      <c r="H22" s="129">
        <v>16</v>
      </c>
      <c r="I22" s="129">
        <f>'REKOD PRESTASI MURID'!B26</f>
        <v>0</v>
      </c>
      <c r="J22" s="129" t="str">
        <f t="shared" si="1"/>
        <v/>
      </c>
    </row>
    <row r="23" spans="1:10" s="119" customFormat="1" ht="73.5" customHeight="1" x14ac:dyDescent="0.35">
      <c r="A23" s="124"/>
      <c r="B23" s="179"/>
      <c r="C23" s="180"/>
      <c r="D23" s="145" t="str">
        <f>'REKOD PRESTASI MURID'!H$10</f>
        <v>SK 1.4  PENYALAHGUNAAN BAHAN</v>
      </c>
      <c r="E23" s="146">
        <f>VLOOKUP($I$6,'REKOD PRESTASI MURID'!$A$11:$W$70,8)</f>
        <v>0</v>
      </c>
      <c r="F23" s="165" t="e">
        <f>VLOOKUP(E23,'DATA PERNYATAAN TAHAP PGUASAAN '!A28:B33,2)</f>
        <v>#N/A</v>
      </c>
      <c r="G23" s="124"/>
      <c r="H23" s="129">
        <v>17</v>
      </c>
      <c r="I23" s="129">
        <f>'REKOD PRESTASI MURID'!B27</f>
        <v>0</v>
      </c>
      <c r="J23" s="129" t="str">
        <f t="shared" si="1"/>
        <v/>
      </c>
    </row>
    <row r="24" spans="1:10" s="119" customFormat="1" ht="73.5" customHeight="1" x14ac:dyDescent="0.35">
      <c r="A24" s="124"/>
      <c r="B24" s="179"/>
      <c r="C24" s="180"/>
      <c r="D24" s="145" t="str">
        <f>'REKOD PRESTASI MURID'!I$10</f>
        <v>SK 2.1  PENGURUSAN MENTAL DAN EMOSI</v>
      </c>
      <c r="E24" s="146">
        <f>VLOOKUP($I$6,'REKOD PRESTASI MURID'!$A$11:$W$70,9)</f>
        <v>0</v>
      </c>
      <c r="F24" s="165" t="e">
        <f>VLOOKUP(E24,'DATA PERNYATAAN TAHAP PGUASAAN '!A36:B41,2)</f>
        <v>#N/A</v>
      </c>
      <c r="G24" s="124"/>
      <c r="H24" s="129">
        <v>18</v>
      </c>
      <c r="I24" s="129">
        <f>'REKOD PRESTASI MURID'!B28</f>
        <v>0</v>
      </c>
      <c r="J24" s="129" t="str">
        <f t="shared" si="1"/>
        <v/>
      </c>
    </row>
    <row r="25" spans="1:10" s="119" customFormat="1" ht="73.5" customHeight="1" x14ac:dyDescent="0.35">
      <c r="A25" s="124"/>
      <c r="B25" s="179"/>
      <c r="C25" s="180"/>
      <c r="D25" s="145" t="str">
        <f>'REKOD PRESTASI MURID'!J$10</f>
        <v>SK 2.2  KEKELUARGAAN</v>
      </c>
      <c r="E25" s="146">
        <f>VLOOKUP($I$6,'REKOD PRESTASI MURID'!$A$11:$W$70,10)</f>
        <v>0</v>
      </c>
      <c r="F25" s="165" t="e">
        <f>VLOOKUP(E25,'DATA PERNYATAAN TAHAP PGUASAAN '!A44:B49,2)</f>
        <v>#N/A</v>
      </c>
      <c r="G25" s="124"/>
      <c r="H25" s="129">
        <v>19</v>
      </c>
      <c r="I25" s="129">
        <f>'REKOD PRESTASI MURID'!B29</f>
        <v>0</v>
      </c>
      <c r="J25" s="129" t="str">
        <f t="shared" si="1"/>
        <v/>
      </c>
    </row>
    <row r="26" spans="1:10" s="119" customFormat="1" ht="73.5" customHeight="1" x14ac:dyDescent="0.35">
      <c r="A26" s="124"/>
      <c r="B26" s="179"/>
      <c r="C26" s="180"/>
      <c r="D26" s="145" t="str">
        <f>'REKOD PRESTASI MURID'!K$10</f>
        <v>SK 2.3  PERHUBUNGAN</v>
      </c>
      <c r="E26" s="146">
        <f>VLOOKUP($I$6,'REKOD PRESTASI MURID'!$A$11:$W$70,11)</f>
        <v>0</v>
      </c>
      <c r="F26" s="165" t="e">
        <f>VLOOKUP(E26,'DATA PERNYATAAN TAHAP PGUASAAN '!A52:B57,2)</f>
        <v>#N/A</v>
      </c>
      <c r="G26" s="124"/>
      <c r="H26" s="129">
        <v>20</v>
      </c>
      <c r="I26" s="129">
        <f>'REKOD PRESTASI MURID'!B30</f>
        <v>0</v>
      </c>
      <c r="J26" s="129" t="str">
        <f t="shared" si="1"/>
        <v/>
      </c>
    </row>
    <row r="27" spans="1:10" s="119" customFormat="1" ht="73.5" customHeight="1" x14ac:dyDescent="0.35">
      <c r="A27" s="124"/>
      <c r="B27" s="179"/>
      <c r="C27" s="180"/>
      <c r="D27" s="145" t="str">
        <f>'REKOD PRESTASI MURID'!L$10</f>
        <v xml:space="preserve">SK 3.1  PENYAKIT </v>
      </c>
      <c r="E27" s="146">
        <f>VLOOKUP($I$6,'REKOD PRESTASI MURID'!$A$11:$W$70,12)</f>
        <v>0</v>
      </c>
      <c r="F27" s="165" t="e">
        <f>VLOOKUP(E27,'DATA PERNYATAAN TAHAP PGUASAAN '!A60:B65,2)</f>
        <v>#N/A</v>
      </c>
      <c r="G27" s="124"/>
      <c r="H27" s="129">
        <v>21</v>
      </c>
      <c r="I27" s="129">
        <f>'REKOD PRESTASI MURID'!B31</f>
        <v>0</v>
      </c>
      <c r="J27" s="129" t="str">
        <f t="shared" si="1"/>
        <v/>
      </c>
    </row>
    <row r="28" spans="1:10" s="119" customFormat="1" ht="73.5" customHeight="1" x14ac:dyDescent="0.35">
      <c r="A28" s="124"/>
      <c r="B28" s="179"/>
      <c r="C28" s="180"/>
      <c r="D28" s="145" t="str">
        <f>'REKOD PRESTASI MURID'!M$10</f>
        <v xml:space="preserve">SK 3.2  KESELAMATAN
</v>
      </c>
      <c r="E28" s="146">
        <f>VLOOKUP($I$6,'REKOD PRESTASI MURID'!$A$11:$W$70,13)</f>
        <v>0</v>
      </c>
      <c r="F28" s="165" t="e">
        <f>VLOOKUP(E28,'DATA PERNYATAAN TAHAP PGUASAAN '!A68:B73,2)</f>
        <v>#N/A</v>
      </c>
      <c r="G28" s="124"/>
      <c r="H28" s="129">
        <v>22</v>
      </c>
      <c r="I28" s="129">
        <f>'REKOD PRESTASI MURID'!B32</f>
        <v>0</v>
      </c>
      <c r="J28" s="129" t="str">
        <f t="shared" si="1"/>
        <v/>
      </c>
    </row>
    <row r="29" spans="1:10" s="119" customFormat="1" ht="73.5" customHeight="1" x14ac:dyDescent="0.35">
      <c r="A29" s="124"/>
      <c r="B29" s="181"/>
      <c r="C29" s="182"/>
      <c r="D29" s="145" t="str">
        <f>'REKOD PRESTASI MURID'!N$10</f>
        <v>SK 3.3  PERTOLONGAN CEMAS</v>
      </c>
      <c r="E29" s="146">
        <f>VLOOKUP($I$6,'REKOD PRESTASI MURID'!$A$11:$W$70,14)</f>
        <v>0</v>
      </c>
      <c r="F29" s="165" t="e">
        <f>VLOOKUP(E29,'DATA PERNYATAAN TAHAP PGUASAAN '!A76:B81,2)</f>
        <v>#N/A</v>
      </c>
      <c r="G29" s="124"/>
      <c r="H29" s="129">
        <v>23</v>
      </c>
      <c r="I29" s="129">
        <f>'REKOD PRESTASI MURID'!B33</f>
        <v>0</v>
      </c>
      <c r="J29" s="129" t="str">
        <f t="shared" si="1"/>
        <v/>
      </c>
    </row>
    <row r="30" spans="1:10" s="119" customFormat="1" ht="30" hidden="1" customHeight="1" x14ac:dyDescent="0.35">
      <c r="A30" s="124"/>
      <c r="B30" s="148"/>
      <c r="C30" s="149"/>
      <c r="D30" s="145">
        <f>'REKOD PRESTASI MURID'!O$10</f>
        <v>0</v>
      </c>
      <c r="E30" s="146"/>
      <c r="F30" s="147"/>
      <c r="G30" s="124"/>
      <c r="H30" s="129">
        <v>24</v>
      </c>
      <c r="I30" s="129">
        <f>'REKOD PRESTASI MURID'!B34</f>
        <v>0</v>
      </c>
      <c r="J30" s="129" t="str">
        <f t="shared" si="1"/>
        <v/>
      </c>
    </row>
    <row r="31" spans="1:10" s="119" customFormat="1" ht="30" hidden="1" customHeight="1" x14ac:dyDescent="0.35">
      <c r="A31" s="124"/>
      <c r="B31" s="148"/>
      <c r="C31" s="149"/>
      <c r="D31" s="150">
        <f>'REKOD PRESTASI MURID'!P$10</f>
        <v>0</v>
      </c>
      <c r="E31" s="146"/>
      <c r="F31" s="147"/>
      <c r="G31" s="124"/>
      <c r="H31" s="129">
        <v>25</v>
      </c>
      <c r="I31" s="129">
        <f>'REKOD PRESTASI MURID'!B35</f>
        <v>0</v>
      </c>
      <c r="J31" s="129" t="str">
        <f t="shared" si="1"/>
        <v/>
      </c>
    </row>
    <row r="32" spans="1:10" s="119" customFormat="1" ht="30" hidden="1" customHeight="1" x14ac:dyDescent="0.35">
      <c r="A32" s="124"/>
      <c r="B32" s="148"/>
      <c r="C32" s="149"/>
      <c r="D32" s="150">
        <f>'REKOD PRESTASI MURID'!Q$10</f>
        <v>0</v>
      </c>
      <c r="E32" s="146"/>
      <c r="F32" s="147"/>
      <c r="G32" s="124"/>
      <c r="H32" s="129">
        <v>26</v>
      </c>
      <c r="I32" s="129">
        <f>'REKOD PRESTASI MURID'!B36</f>
        <v>0</v>
      </c>
      <c r="J32" s="129" t="str">
        <f t="shared" si="1"/>
        <v/>
      </c>
    </row>
    <row r="33" spans="1:10" s="119" customFormat="1" ht="30" hidden="1" customHeight="1" x14ac:dyDescent="0.35">
      <c r="A33" s="124"/>
      <c r="B33" s="148"/>
      <c r="C33" s="149"/>
      <c r="D33" s="150">
        <f>'REKOD PRESTASI MURID'!R$10</f>
        <v>0</v>
      </c>
      <c r="E33" s="146"/>
      <c r="F33" s="147"/>
      <c r="G33" s="124"/>
      <c r="H33" s="129">
        <v>27</v>
      </c>
      <c r="I33" s="129">
        <f>'REKOD PRESTASI MURID'!B37</f>
        <v>0</v>
      </c>
      <c r="J33" s="129" t="str">
        <f t="shared" si="1"/>
        <v/>
      </c>
    </row>
    <row r="34" spans="1:10" s="119" customFormat="1" ht="30" hidden="1" customHeight="1" x14ac:dyDescent="0.35">
      <c r="A34" s="124"/>
      <c r="B34" s="148"/>
      <c r="C34" s="149"/>
      <c r="D34" s="150">
        <f>'REKOD PRESTASI MURID'!S$10</f>
        <v>0</v>
      </c>
      <c r="E34" s="146"/>
      <c r="F34" s="147"/>
      <c r="G34" s="124"/>
      <c r="H34" s="129">
        <v>28</v>
      </c>
      <c r="I34" s="129">
        <f>'REKOD PRESTASI MURID'!B38</f>
        <v>0</v>
      </c>
      <c r="J34" s="129" t="str">
        <f t="shared" si="1"/>
        <v/>
      </c>
    </row>
    <row r="35" spans="1:10" s="119" customFormat="1" ht="30" hidden="1" customHeight="1" x14ac:dyDescent="0.35">
      <c r="A35" s="124"/>
      <c r="B35" s="148"/>
      <c r="C35" s="149"/>
      <c r="D35" s="150">
        <f>'REKOD PRESTASI MURID'!T$10</f>
        <v>0</v>
      </c>
      <c r="E35" s="146"/>
      <c r="F35" s="147"/>
      <c r="G35" s="124"/>
      <c r="H35" s="129">
        <v>29</v>
      </c>
      <c r="I35" s="129">
        <f>'REKOD PRESTASI MURID'!B39</f>
        <v>0</v>
      </c>
      <c r="J35" s="129" t="str">
        <f t="shared" si="1"/>
        <v/>
      </c>
    </row>
    <row r="36" spans="1:10" s="119" customFormat="1" ht="30" hidden="1" customHeight="1" x14ac:dyDescent="0.35">
      <c r="A36" s="124"/>
      <c r="B36" s="148"/>
      <c r="C36" s="149"/>
      <c r="D36" s="150">
        <f>'REKOD PRESTASI MURID'!U$10</f>
        <v>0</v>
      </c>
      <c r="E36" s="146"/>
      <c r="F36" s="147"/>
      <c r="G36" s="124"/>
      <c r="H36" s="129">
        <v>30</v>
      </c>
      <c r="I36" s="129">
        <f>'REKOD PRESTASI MURID'!B40</f>
        <v>0</v>
      </c>
      <c r="J36" s="129" t="str">
        <f t="shared" si="1"/>
        <v/>
      </c>
    </row>
    <row r="37" spans="1:10" s="119" customFormat="1" ht="30" hidden="1" customHeight="1" x14ac:dyDescent="0.35">
      <c r="A37" s="124"/>
      <c r="B37" s="151"/>
      <c r="C37" s="152"/>
      <c r="D37" s="150">
        <f>'REKOD PRESTASI MURID'!V$10</f>
        <v>0</v>
      </c>
      <c r="E37" s="146"/>
      <c r="F37" s="147"/>
      <c r="G37" s="124"/>
      <c r="H37" s="129">
        <v>31</v>
      </c>
      <c r="I37" s="129">
        <f>'REKOD PRESTASI MURID'!B41</f>
        <v>0</v>
      </c>
      <c r="J37" s="129" t="str">
        <f t="shared" si="1"/>
        <v/>
      </c>
    </row>
    <row r="38" spans="1:10" s="119" customFormat="1" x14ac:dyDescent="0.35">
      <c r="A38" s="124"/>
      <c r="B38" s="124"/>
      <c r="C38" s="124"/>
      <c r="D38" s="124"/>
      <c r="E38" s="124"/>
      <c r="F38" s="124"/>
      <c r="G38" s="124"/>
      <c r="H38" s="129">
        <v>32</v>
      </c>
      <c r="I38" s="129">
        <f>'REKOD PRESTASI MURID'!B42</f>
        <v>0</v>
      </c>
      <c r="J38" s="129" t="str">
        <f t="shared" si="1"/>
        <v/>
      </c>
    </row>
    <row r="39" spans="1:10" s="119" customFormat="1" x14ac:dyDescent="0.35">
      <c r="B39" s="153"/>
      <c r="C39" s="153"/>
      <c r="D39" s="153"/>
      <c r="E39" s="153"/>
      <c r="F39" s="153"/>
      <c r="G39" s="154"/>
      <c r="H39" s="129">
        <v>33</v>
      </c>
      <c r="I39" s="129">
        <f>'REKOD PRESTASI MURID'!B43</f>
        <v>0</v>
      </c>
      <c r="J39" s="129" t="str">
        <f t="shared" si="1"/>
        <v/>
      </c>
    </row>
    <row r="40" spans="1:10" s="119" customFormat="1" x14ac:dyDescent="0.35">
      <c r="B40" s="153"/>
      <c r="C40" s="153"/>
      <c r="D40" s="153"/>
      <c r="E40" s="153"/>
      <c r="F40" s="153"/>
      <c r="G40" s="154"/>
      <c r="H40" s="129">
        <v>34</v>
      </c>
      <c r="I40" s="129">
        <f>'REKOD PRESTASI MURID'!B44</f>
        <v>0</v>
      </c>
      <c r="J40" s="129" t="str">
        <f t="shared" si="1"/>
        <v/>
      </c>
    </row>
    <row r="41" spans="1:10" s="119" customFormat="1" x14ac:dyDescent="0.35">
      <c r="B41" s="153"/>
      <c r="C41" s="153"/>
      <c r="D41" s="153"/>
      <c r="E41" s="153"/>
      <c r="F41" s="153"/>
      <c r="G41" s="154"/>
      <c r="H41" s="129">
        <v>35</v>
      </c>
      <c r="I41" s="129">
        <f>'REKOD PRESTASI MURID'!B45</f>
        <v>0</v>
      </c>
      <c r="J41" s="129" t="str">
        <f t="shared" si="1"/>
        <v/>
      </c>
    </row>
    <row r="42" spans="1:10" s="119" customFormat="1" x14ac:dyDescent="0.35">
      <c r="B42" s="155"/>
      <c r="C42" s="155"/>
      <c r="D42" s="155"/>
      <c r="E42" s="155"/>
      <c r="F42" s="155"/>
      <c r="G42" s="154"/>
      <c r="H42" s="129">
        <v>36</v>
      </c>
      <c r="I42" s="129">
        <f>'REKOD PRESTASI MURID'!B46</f>
        <v>0</v>
      </c>
      <c r="J42" s="129" t="str">
        <f t="shared" si="1"/>
        <v/>
      </c>
    </row>
    <row r="43" spans="1:10" s="119" customFormat="1" x14ac:dyDescent="0.35">
      <c r="B43" s="155" t="s">
        <v>13</v>
      </c>
      <c r="C43" s="155"/>
      <c r="D43" s="155"/>
      <c r="E43" s="155"/>
      <c r="F43" s="156" t="s">
        <v>13</v>
      </c>
      <c r="G43" s="154"/>
      <c r="H43" s="129">
        <v>37</v>
      </c>
      <c r="I43" s="129">
        <f>'REKOD PRESTASI MURID'!B47</f>
        <v>0</v>
      </c>
      <c r="J43" s="129" t="str">
        <f t="shared" si="1"/>
        <v/>
      </c>
    </row>
    <row r="44" spans="1:10" s="119" customFormat="1" x14ac:dyDescent="0.35">
      <c r="B44" s="136" t="str">
        <f>'REKOD PRESTASI MURID'!$D$6</f>
        <v>Cik Ng Yee Ling</v>
      </c>
      <c r="C44" s="136"/>
      <c r="D44" s="136"/>
      <c r="E44" s="136"/>
      <c r="F44" s="157" t="str">
        <f>'REKOD PRESTASI MURID'!$B$75</f>
        <v>Pn. Pua Poh Kek</v>
      </c>
      <c r="G44" s="154"/>
      <c r="H44" s="129">
        <v>38</v>
      </c>
      <c r="I44" s="129">
        <f>'REKOD PRESTASI MURID'!B48</f>
        <v>0</v>
      </c>
      <c r="J44" s="129" t="str">
        <f t="shared" si="1"/>
        <v/>
      </c>
    </row>
    <row r="45" spans="1:10" s="119" customFormat="1" x14ac:dyDescent="0.35">
      <c r="B45" s="155" t="s">
        <v>12</v>
      </c>
      <c r="C45" s="155"/>
      <c r="D45" s="155"/>
      <c r="E45" s="155"/>
      <c r="F45" s="156" t="str">
        <f>'REKOD PRESTASI MURID'!$B$76</f>
        <v>GURU BESAR</v>
      </c>
      <c r="G45" s="154"/>
      <c r="H45" s="129">
        <v>39</v>
      </c>
      <c r="I45" s="129">
        <f>'REKOD PRESTASI MURID'!B49</f>
        <v>0</v>
      </c>
      <c r="J45" s="129" t="str">
        <f t="shared" si="1"/>
        <v/>
      </c>
    </row>
    <row r="46" spans="1:10" s="119" customFormat="1" x14ac:dyDescent="0.35">
      <c r="B46" s="155" t="str">
        <f>'REKOD PRESTASI MURID'!$B$77</f>
        <v>SJK ( C ) KG. BARU SUNGAI NIPAH</v>
      </c>
      <c r="C46" s="155"/>
      <c r="D46" s="155"/>
      <c r="E46" s="155"/>
      <c r="F46" s="156" t="str">
        <f>'REKOD PRESTASI MURID'!$B$77</f>
        <v>SJK ( C ) KG. BARU SUNGAI NIPAH</v>
      </c>
      <c r="G46" s="154"/>
      <c r="H46" s="129">
        <v>40</v>
      </c>
      <c r="I46" s="129">
        <f>'REKOD PRESTASI MURID'!B50</f>
        <v>0</v>
      </c>
      <c r="J46" s="129" t="str">
        <f t="shared" si="1"/>
        <v/>
      </c>
    </row>
    <row r="47" spans="1:10" s="119" customFormat="1" x14ac:dyDescent="0.35">
      <c r="B47" s="156"/>
      <c r="C47" s="156"/>
      <c r="D47" s="156"/>
      <c r="E47" s="156"/>
      <c r="F47" s="153"/>
      <c r="G47" s="154"/>
      <c r="H47" s="129">
        <v>41</v>
      </c>
      <c r="I47" s="129">
        <f>'REKOD PRESTASI MURID'!B51</f>
        <v>0</v>
      </c>
      <c r="J47" s="129" t="str">
        <f t="shared" si="1"/>
        <v/>
      </c>
    </row>
    <row r="48" spans="1:10" s="119" customFormat="1" x14ac:dyDescent="0.35">
      <c r="B48" s="153"/>
      <c r="C48" s="153"/>
      <c r="D48" s="153"/>
      <c r="E48" s="153"/>
      <c r="F48" s="153"/>
      <c r="G48" s="154"/>
      <c r="H48" s="129">
        <v>42</v>
      </c>
      <c r="I48" s="129">
        <f>'REKOD PRESTASI MURID'!B52</f>
        <v>0</v>
      </c>
      <c r="J48" s="129" t="str">
        <f t="shared" si="1"/>
        <v/>
      </c>
    </row>
    <row r="49" spans="2:10" s="119" customFormat="1" x14ac:dyDescent="0.35">
      <c r="B49" s="153"/>
      <c r="C49" s="153"/>
      <c r="D49" s="153"/>
      <c r="E49" s="153"/>
      <c r="F49" s="153"/>
      <c r="G49" s="154"/>
      <c r="H49" s="129">
        <v>43</v>
      </c>
      <c r="I49" s="129">
        <f>'REKOD PRESTASI MURID'!B53</f>
        <v>0</v>
      </c>
      <c r="J49" s="129" t="str">
        <f t="shared" si="1"/>
        <v/>
      </c>
    </row>
    <row r="50" spans="2:10" s="119" customFormat="1" x14ac:dyDescent="0.35">
      <c r="B50" s="153"/>
      <c r="C50" s="153"/>
      <c r="D50" s="153"/>
      <c r="E50" s="153"/>
      <c r="F50" s="153"/>
      <c r="G50" s="154"/>
      <c r="H50" s="129">
        <v>44</v>
      </c>
      <c r="I50" s="129">
        <f>'REKOD PRESTASI MURID'!B54</f>
        <v>0</v>
      </c>
      <c r="J50" s="129" t="str">
        <f t="shared" si="1"/>
        <v/>
      </c>
    </row>
    <row r="51" spans="2:10" s="119" customFormat="1" x14ac:dyDescent="0.35">
      <c r="B51" s="153"/>
      <c r="C51" s="153"/>
      <c r="D51" s="153"/>
      <c r="E51" s="153"/>
      <c r="F51" s="153"/>
      <c r="G51" s="154"/>
      <c r="H51" s="129">
        <v>45</v>
      </c>
      <c r="I51" s="129">
        <f>'REKOD PRESTASI MURID'!B55</f>
        <v>0</v>
      </c>
      <c r="J51" s="129" t="str">
        <f t="shared" si="1"/>
        <v/>
      </c>
    </row>
    <row r="52" spans="2:10" s="119" customFormat="1" x14ac:dyDescent="0.35">
      <c r="B52" s="153"/>
      <c r="C52" s="153"/>
      <c r="D52" s="153"/>
      <c r="E52" s="153"/>
      <c r="F52" s="153"/>
      <c r="G52" s="154"/>
      <c r="H52" s="129">
        <v>46</v>
      </c>
      <c r="I52" s="129">
        <f>'REKOD PRESTASI MURID'!B56</f>
        <v>0</v>
      </c>
      <c r="J52" s="129" t="str">
        <f t="shared" si="1"/>
        <v/>
      </c>
    </row>
    <row r="53" spans="2:10" s="119" customFormat="1" x14ac:dyDescent="0.35">
      <c r="B53" s="153"/>
      <c r="C53" s="155"/>
      <c r="D53" s="155"/>
      <c r="E53" s="155"/>
      <c r="F53" s="153"/>
      <c r="G53" s="154"/>
      <c r="H53" s="129">
        <v>47</v>
      </c>
      <c r="I53" s="129">
        <f>'REKOD PRESTASI MURID'!B57</f>
        <v>0</v>
      </c>
      <c r="J53" s="129" t="str">
        <f t="shared" si="1"/>
        <v/>
      </c>
    </row>
    <row r="54" spans="2:10" s="119" customFormat="1" x14ac:dyDescent="0.35">
      <c r="B54" s="153"/>
      <c r="C54" s="153"/>
      <c r="D54" s="136"/>
      <c r="E54" s="136"/>
      <c r="F54" s="153"/>
      <c r="G54" s="154"/>
      <c r="H54" s="129">
        <v>48</v>
      </c>
      <c r="I54" s="129">
        <f>'REKOD PRESTASI MURID'!B58</f>
        <v>0</v>
      </c>
      <c r="J54" s="129" t="str">
        <f t="shared" si="1"/>
        <v/>
      </c>
    </row>
    <row r="55" spans="2:10" s="119" customFormat="1" x14ac:dyDescent="0.35">
      <c r="B55" s="153"/>
      <c r="C55" s="153"/>
      <c r="D55" s="155"/>
      <c r="E55" s="155"/>
      <c r="F55" s="153"/>
      <c r="G55" s="154"/>
      <c r="H55" s="129">
        <v>49</v>
      </c>
      <c r="I55" s="129">
        <f>'REKOD PRESTASI MURID'!B59</f>
        <v>0</v>
      </c>
      <c r="J55" s="129" t="str">
        <f t="shared" si="1"/>
        <v/>
      </c>
    </row>
    <row r="56" spans="2:10" s="119" customFormat="1" x14ac:dyDescent="0.35">
      <c r="B56" s="153"/>
      <c r="C56" s="153"/>
      <c r="D56" s="155"/>
      <c r="E56" s="155"/>
      <c r="F56" s="153"/>
      <c r="G56" s="154"/>
      <c r="H56" s="129">
        <v>50</v>
      </c>
      <c r="I56" s="129">
        <f>'REKOD PRESTASI MURID'!B60</f>
        <v>0</v>
      </c>
      <c r="J56" s="129" t="str">
        <f t="shared" si="1"/>
        <v/>
      </c>
    </row>
    <row r="57" spans="2:10" s="119" customFormat="1" x14ac:dyDescent="0.35">
      <c r="B57" s="153"/>
      <c r="C57" s="153"/>
      <c r="D57" s="153"/>
      <c r="E57" s="153"/>
      <c r="F57" s="153"/>
      <c r="G57" s="154"/>
      <c r="H57" s="129">
        <v>51</v>
      </c>
      <c r="I57" s="129">
        <f>'REKOD PRESTASI MURID'!B61</f>
        <v>0</v>
      </c>
      <c r="J57" s="129" t="str">
        <f t="shared" si="1"/>
        <v/>
      </c>
    </row>
    <row r="58" spans="2:10" s="119" customFormat="1" x14ac:dyDescent="0.35">
      <c r="B58" s="153"/>
      <c r="C58" s="153"/>
      <c r="D58" s="153"/>
      <c r="E58" s="153"/>
      <c r="F58" s="153"/>
      <c r="G58" s="154"/>
      <c r="H58" s="129">
        <v>52</v>
      </c>
      <c r="I58" s="129">
        <f>'REKOD PRESTASI MURID'!B62</f>
        <v>0</v>
      </c>
      <c r="J58" s="129" t="str">
        <f t="shared" si="1"/>
        <v/>
      </c>
    </row>
    <row r="59" spans="2:10" s="119" customFormat="1" x14ac:dyDescent="0.35">
      <c r="B59" s="153"/>
      <c r="C59" s="153"/>
      <c r="D59" s="153"/>
      <c r="E59" s="153"/>
      <c r="F59" s="153"/>
      <c r="G59" s="154"/>
      <c r="H59" s="129">
        <v>53</v>
      </c>
      <c r="I59" s="129">
        <f>'REKOD PRESTASI MURID'!B63</f>
        <v>0</v>
      </c>
      <c r="J59" s="129" t="str">
        <f t="shared" si="1"/>
        <v/>
      </c>
    </row>
    <row r="60" spans="2:10" s="119" customFormat="1" x14ac:dyDescent="0.35">
      <c r="B60" s="153"/>
      <c r="C60" s="153"/>
      <c r="D60" s="153"/>
      <c r="E60" s="153"/>
      <c r="F60" s="153"/>
      <c r="G60" s="154"/>
      <c r="H60" s="129">
        <v>54</v>
      </c>
      <c r="I60" s="129">
        <f>'REKOD PRESTASI MURID'!B64</f>
        <v>0</v>
      </c>
      <c r="J60" s="129" t="str">
        <f t="shared" si="1"/>
        <v/>
      </c>
    </row>
    <row r="61" spans="2:10" s="119" customFormat="1" x14ac:dyDescent="0.35">
      <c r="B61" s="153"/>
      <c r="C61" s="153"/>
      <c r="D61" s="153"/>
      <c r="E61" s="153"/>
      <c r="F61" s="153"/>
      <c r="G61" s="154"/>
      <c r="H61" s="129">
        <v>55</v>
      </c>
      <c r="I61" s="129">
        <f>'REKOD PRESTASI MURID'!B65</f>
        <v>0</v>
      </c>
      <c r="J61" s="129" t="str">
        <f t="shared" si="1"/>
        <v/>
      </c>
    </row>
    <row r="62" spans="2:10" s="119" customFormat="1" x14ac:dyDescent="0.35">
      <c r="B62" s="153"/>
      <c r="C62" s="153"/>
      <c r="D62" s="153"/>
      <c r="E62" s="153"/>
      <c r="F62" s="153"/>
      <c r="G62" s="154"/>
      <c r="H62" s="129">
        <v>56</v>
      </c>
      <c r="I62" s="129">
        <f>'REKOD PRESTASI MURID'!B66</f>
        <v>0</v>
      </c>
      <c r="J62" s="129" t="str">
        <f t="shared" si="1"/>
        <v/>
      </c>
    </row>
    <row r="63" spans="2:10" s="119" customFormat="1" x14ac:dyDescent="0.35">
      <c r="B63" s="153"/>
      <c r="C63" s="153"/>
      <c r="D63" s="153"/>
      <c r="E63" s="153"/>
      <c r="F63" s="153"/>
      <c r="G63" s="154"/>
      <c r="H63" s="129">
        <v>57</v>
      </c>
      <c r="I63" s="129">
        <f>'REKOD PRESTASI MURID'!B67</f>
        <v>0</v>
      </c>
      <c r="J63" s="129" t="str">
        <f t="shared" si="1"/>
        <v/>
      </c>
    </row>
    <row r="64" spans="2:10" s="119" customFormat="1" x14ac:dyDescent="0.35">
      <c r="B64" s="153"/>
      <c r="C64" s="153"/>
      <c r="D64" s="153"/>
      <c r="E64" s="153"/>
      <c r="F64" s="153"/>
      <c r="G64" s="154"/>
      <c r="H64" s="158">
        <v>58</v>
      </c>
      <c r="I64" s="158">
        <f>'REKOD PRESTASI MURID'!B68</f>
        <v>0</v>
      </c>
      <c r="J64" s="158" t="str">
        <f t="shared" si="1"/>
        <v/>
      </c>
    </row>
    <row r="65" spans="8:10" x14ac:dyDescent="0.35">
      <c r="H65" s="160">
        <v>59</v>
      </c>
      <c r="I65" s="160">
        <f>'REKOD PRESTASI MURID'!B69</f>
        <v>0</v>
      </c>
      <c r="J65" s="160" t="str">
        <f t="shared" si="1"/>
        <v/>
      </c>
    </row>
    <row r="66" spans="8:10" x14ac:dyDescent="0.35">
      <c r="H66" s="160">
        <v>60</v>
      </c>
      <c r="I66" s="160">
        <f>'REKOD PRESTASI MURID'!B70</f>
        <v>0</v>
      </c>
      <c r="J66" s="160" t="str">
        <f t="shared" si="1"/>
        <v/>
      </c>
    </row>
    <row r="67" spans="8:10" x14ac:dyDescent="0.35">
      <c r="H67" s="160"/>
      <c r="I67" s="160"/>
      <c r="J67" s="160"/>
    </row>
    <row r="68" spans="8:10" x14ac:dyDescent="0.35">
      <c r="H68" s="160"/>
      <c r="I68" s="160"/>
      <c r="J68" s="160"/>
    </row>
    <row r="69" spans="8:10" x14ac:dyDescent="0.35"/>
    <row r="70" spans="8:10" x14ac:dyDescent="0.35"/>
    <row r="71" spans="8:10" x14ac:dyDescent="0.35"/>
  </sheetData>
  <sheetProtection algorithmName="SHA-512" hashValue="EXdX8u/8Z7IvyZ9LNvqOxgTZBnZWhDfEXmiAUXUv0WwA892uvi6JEEHtNbOHfFIEUnTxnSUjEcoKJJ1tryTd8Q==" saltValue="YgenOVNsqDyFDFNWf52EOg==" spinCount="100000" sheet="1" objects="1" scenarios="1"/>
  <mergeCells count="16">
    <mergeCell ref="H4:J4"/>
    <mergeCell ref="B15:D15"/>
    <mergeCell ref="B13:C13"/>
    <mergeCell ref="B11:C11"/>
    <mergeCell ref="B10:C10"/>
    <mergeCell ref="E15:E16"/>
    <mergeCell ref="B20:C29"/>
    <mergeCell ref="B19:C19"/>
    <mergeCell ref="B17:D17"/>
    <mergeCell ref="B1:F1"/>
    <mergeCell ref="B2:F2"/>
    <mergeCell ref="B4:F4"/>
    <mergeCell ref="B3:F3"/>
    <mergeCell ref="B9:C9"/>
    <mergeCell ref="B8:C8"/>
    <mergeCell ref="E17:F17"/>
  </mergeCells>
  <printOptions horizontalCentered="1"/>
  <pageMargins left="0.25" right="0.25" top="1.18" bottom="0.75" header="0.3" footer="0.3"/>
  <pageSetup paperSize="9" scale="43" fitToHeight="0" orientation="portrait" blackAndWhite="1"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Drop Down 1">
              <controlPr defaultSize="0" print="0" autoLine="0" autoPict="0">
                <anchor moveWithCells="1">
                  <from>
                    <xdr:col>5</xdr:col>
                    <xdr:colOff>2819400</xdr:colOff>
                    <xdr:row>7</xdr:row>
                    <xdr:rowOff>38100</xdr:rowOff>
                  </from>
                  <to>
                    <xdr:col>5</xdr:col>
                    <xdr:colOff>5762625</xdr:colOff>
                    <xdr:row>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45"/>
  <sheetViews>
    <sheetView showGridLines="0" topLeftCell="A39" zoomScale="80" zoomScaleNormal="80" workbookViewId="0">
      <selection activeCell="F7" sqref="E7:F7"/>
    </sheetView>
  </sheetViews>
  <sheetFormatPr defaultColWidth="9.140625" defaultRowHeight="14.25" zeroHeight="1" x14ac:dyDescent="0.25"/>
  <cols>
    <col min="1" max="1" width="25.28515625" style="4" customWidth="1"/>
    <col min="2" max="2" width="104.7109375" style="79" customWidth="1"/>
    <col min="3" max="4" width="9.140625" style="4" customWidth="1"/>
    <col min="5" max="16384" width="9.140625" style="4"/>
  </cols>
  <sheetData>
    <row r="1" spans="1:8" ht="39.75" customHeight="1" x14ac:dyDescent="0.25">
      <c r="A1" s="76" t="s">
        <v>129</v>
      </c>
      <c r="B1" s="77"/>
    </row>
    <row r="2" spans="1:8" x14ac:dyDescent="0.25">
      <c r="A2" s="53"/>
      <c r="B2" s="78"/>
    </row>
    <row r="3" spans="1:8" ht="31.5" x14ac:dyDescent="0.25">
      <c r="A3" s="14" t="s">
        <v>16</v>
      </c>
      <c r="B3" s="89" t="s">
        <v>44</v>
      </c>
      <c r="C3" s="88"/>
      <c r="D3" s="88"/>
      <c r="E3" s="88"/>
      <c r="F3" s="88"/>
      <c r="G3" s="88"/>
      <c r="H3" s="88"/>
    </row>
    <row r="4" spans="1:8" ht="31.5" customHeight="1" x14ac:dyDescent="0.25">
      <c r="A4" s="59">
        <v>1</v>
      </c>
      <c r="B4" s="90" t="s">
        <v>52</v>
      </c>
      <c r="C4" s="91"/>
      <c r="D4" s="91"/>
      <c r="E4" s="91"/>
      <c r="F4" s="91"/>
      <c r="G4" s="91"/>
      <c r="H4" s="88"/>
    </row>
    <row r="5" spans="1:8" ht="24.75" customHeight="1" x14ac:dyDescent="0.25">
      <c r="A5" s="59">
        <v>2</v>
      </c>
      <c r="B5" s="90" t="s">
        <v>53</v>
      </c>
      <c r="C5" s="91"/>
      <c r="D5" s="91"/>
      <c r="E5" s="91"/>
      <c r="F5" s="91"/>
      <c r="G5" s="91"/>
      <c r="H5" s="88"/>
    </row>
    <row r="6" spans="1:8" ht="26.25" customHeight="1" x14ac:dyDescent="0.25">
      <c r="A6" s="59">
        <v>3</v>
      </c>
      <c r="B6" s="92" t="s">
        <v>54</v>
      </c>
      <c r="C6" s="88"/>
      <c r="D6" s="88"/>
      <c r="E6" s="88"/>
      <c r="F6" s="88"/>
      <c r="G6" s="88"/>
      <c r="H6" s="88"/>
    </row>
    <row r="7" spans="1:8" ht="27.75" customHeight="1" x14ac:dyDescent="0.25">
      <c r="A7" s="59">
        <v>4</v>
      </c>
      <c r="B7" s="92" t="s">
        <v>55</v>
      </c>
    </row>
    <row r="8" spans="1:8" ht="30.75" customHeight="1" x14ac:dyDescent="0.25">
      <c r="A8" s="59">
        <v>5</v>
      </c>
      <c r="B8" s="92" t="s">
        <v>56</v>
      </c>
    </row>
    <row r="9" spans="1:8" ht="39.75" customHeight="1" x14ac:dyDescent="0.25">
      <c r="A9" s="59">
        <v>6</v>
      </c>
      <c r="B9" s="92" t="s">
        <v>57</v>
      </c>
    </row>
    <row r="10" spans="1:8" s="53" customFormat="1" x14ac:dyDescent="0.25">
      <c r="B10" s="78"/>
    </row>
    <row r="11" spans="1:8" ht="31.5" x14ac:dyDescent="0.25">
      <c r="A11" s="14" t="s">
        <v>16</v>
      </c>
      <c r="B11" s="93" t="s">
        <v>45</v>
      </c>
    </row>
    <row r="12" spans="1:8" ht="29.25" customHeight="1" x14ac:dyDescent="0.25">
      <c r="A12" s="59">
        <v>1</v>
      </c>
      <c r="B12" s="92" t="s">
        <v>58</v>
      </c>
    </row>
    <row r="13" spans="1:8" ht="31.5" customHeight="1" x14ac:dyDescent="0.25">
      <c r="A13" s="59">
        <v>2</v>
      </c>
      <c r="B13" s="92" t="s">
        <v>59</v>
      </c>
    </row>
    <row r="14" spans="1:8" ht="37.5" customHeight="1" x14ac:dyDescent="0.25">
      <c r="A14" s="59">
        <v>3</v>
      </c>
      <c r="B14" s="100" t="s">
        <v>116</v>
      </c>
    </row>
    <row r="15" spans="1:8" ht="37.5" customHeight="1" x14ac:dyDescent="0.25">
      <c r="A15" s="59">
        <v>4</v>
      </c>
      <c r="B15" s="99" t="s">
        <v>117</v>
      </c>
    </row>
    <row r="16" spans="1:8" ht="40.5" customHeight="1" x14ac:dyDescent="0.25">
      <c r="A16" s="59">
        <v>5</v>
      </c>
      <c r="B16" s="92" t="s">
        <v>60</v>
      </c>
    </row>
    <row r="17" spans="1:2" ht="45.75" customHeight="1" x14ac:dyDescent="0.25">
      <c r="A17" s="59">
        <v>6</v>
      </c>
      <c r="B17" s="92" t="s">
        <v>61</v>
      </c>
    </row>
    <row r="18" spans="1:2" x14ac:dyDescent="0.25"/>
    <row r="19" spans="1:2" ht="31.5" x14ac:dyDescent="0.25">
      <c r="A19" s="14" t="s">
        <v>16</v>
      </c>
      <c r="B19" s="94" t="s">
        <v>46</v>
      </c>
    </row>
    <row r="20" spans="1:2" ht="31.5" customHeight="1" x14ac:dyDescent="0.25">
      <c r="A20" s="59">
        <v>1</v>
      </c>
      <c r="B20" s="92" t="s">
        <v>62</v>
      </c>
    </row>
    <row r="21" spans="1:2" ht="36.75" customHeight="1" x14ac:dyDescent="0.25">
      <c r="A21" s="59">
        <v>2</v>
      </c>
      <c r="B21" s="92" t="s">
        <v>63</v>
      </c>
    </row>
    <row r="22" spans="1:2" ht="27" customHeight="1" x14ac:dyDescent="0.25">
      <c r="A22" s="59">
        <v>3</v>
      </c>
      <c r="B22" s="92" t="s">
        <v>64</v>
      </c>
    </row>
    <row r="23" spans="1:2" ht="39.75" customHeight="1" x14ac:dyDescent="0.25">
      <c r="A23" s="59">
        <v>4</v>
      </c>
      <c r="B23" s="92" t="s">
        <v>65</v>
      </c>
    </row>
    <row r="24" spans="1:2" ht="34.5" customHeight="1" x14ac:dyDescent="0.25">
      <c r="A24" s="59">
        <v>5</v>
      </c>
      <c r="B24" s="92" t="s">
        <v>66</v>
      </c>
    </row>
    <row r="25" spans="1:2" ht="43.5" customHeight="1" x14ac:dyDescent="0.25">
      <c r="A25" s="59">
        <v>6</v>
      </c>
      <c r="B25" s="92" t="s">
        <v>112</v>
      </c>
    </row>
    <row r="26" spans="1:2" x14ac:dyDescent="0.25"/>
    <row r="27" spans="1:2" ht="31.5" x14ac:dyDescent="0.25">
      <c r="A27" s="14" t="s">
        <v>16</v>
      </c>
      <c r="B27" s="93" t="s">
        <v>42</v>
      </c>
    </row>
    <row r="28" spans="1:2" ht="33" customHeight="1" x14ac:dyDescent="0.25">
      <c r="A28" s="59">
        <v>1</v>
      </c>
      <c r="B28" s="92" t="s">
        <v>67</v>
      </c>
    </row>
    <row r="29" spans="1:2" ht="25.5" customHeight="1" x14ac:dyDescent="0.25">
      <c r="A29" s="59">
        <v>2</v>
      </c>
      <c r="B29" s="92" t="s">
        <v>68</v>
      </c>
    </row>
    <row r="30" spans="1:2" ht="30.75" customHeight="1" x14ac:dyDescent="0.25">
      <c r="A30" s="59">
        <v>3</v>
      </c>
      <c r="B30" s="92" t="s">
        <v>69</v>
      </c>
    </row>
    <row r="31" spans="1:2" ht="25.5" customHeight="1" x14ac:dyDescent="0.25">
      <c r="A31" s="59">
        <v>4</v>
      </c>
      <c r="B31" s="92" t="s">
        <v>70</v>
      </c>
    </row>
    <row r="32" spans="1:2" ht="27.75" customHeight="1" x14ac:dyDescent="0.25">
      <c r="A32" s="59">
        <v>5</v>
      </c>
      <c r="B32" s="92" t="s">
        <v>71</v>
      </c>
    </row>
    <row r="33" spans="1:2" ht="39" customHeight="1" x14ac:dyDescent="0.25">
      <c r="A33" s="59">
        <v>6</v>
      </c>
      <c r="B33" s="92" t="s">
        <v>72</v>
      </c>
    </row>
    <row r="34" spans="1:2" ht="15" x14ac:dyDescent="0.25">
      <c r="A34" s="87"/>
      <c r="B34" s="95"/>
    </row>
    <row r="35" spans="1:2" ht="31.5" x14ac:dyDescent="0.25">
      <c r="A35" s="14" t="s">
        <v>16</v>
      </c>
      <c r="B35" s="96" t="s">
        <v>47</v>
      </c>
    </row>
    <row r="36" spans="1:2" ht="27.75" customHeight="1" x14ac:dyDescent="0.25">
      <c r="A36" s="59">
        <v>1</v>
      </c>
      <c r="B36" s="92" t="s">
        <v>73</v>
      </c>
    </row>
    <row r="37" spans="1:2" ht="30.75" customHeight="1" x14ac:dyDescent="0.25">
      <c r="A37" s="59">
        <v>2</v>
      </c>
      <c r="B37" s="92" t="s">
        <v>113</v>
      </c>
    </row>
    <row r="38" spans="1:2" ht="32.25" customHeight="1" x14ac:dyDescent="0.25">
      <c r="A38" s="59">
        <v>3</v>
      </c>
      <c r="B38" s="92" t="s">
        <v>114</v>
      </c>
    </row>
    <row r="39" spans="1:2" ht="30.75" customHeight="1" x14ac:dyDescent="0.25">
      <c r="A39" s="59">
        <v>4</v>
      </c>
      <c r="B39" s="92" t="s">
        <v>74</v>
      </c>
    </row>
    <row r="40" spans="1:2" ht="27.75" customHeight="1" x14ac:dyDescent="0.25">
      <c r="A40" s="59">
        <v>5</v>
      </c>
      <c r="B40" s="92" t="s">
        <v>75</v>
      </c>
    </row>
    <row r="41" spans="1:2" ht="27.75" customHeight="1" x14ac:dyDescent="0.25">
      <c r="A41" s="59">
        <v>6</v>
      </c>
      <c r="B41" s="92" t="s">
        <v>76</v>
      </c>
    </row>
    <row r="42" spans="1:2" ht="15" x14ac:dyDescent="0.25">
      <c r="A42" s="87"/>
      <c r="B42" s="95"/>
    </row>
    <row r="43" spans="1:2" ht="31.5" x14ac:dyDescent="0.25">
      <c r="A43" s="14" t="s">
        <v>16</v>
      </c>
      <c r="B43" s="97" t="s">
        <v>48</v>
      </c>
    </row>
    <row r="44" spans="1:2" ht="24" customHeight="1" x14ac:dyDescent="0.25">
      <c r="A44" s="59">
        <v>1</v>
      </c>
      <c r="B44" s="92" t="s">
        <v>77</v>
      </c>
    </row>
    <row r="45" spans="1:2" ht="24" customHeight="1" x14ac:dyDescent="0.25">
      <c r="A45" s="59">
        <v>2</v>
      </c>
      <c r="B45" s="92" t="s">
        <v>78</v>
      </c>
    </row>
    <row r="46" spans="1:2" ht="27" customHeight="1" x14ac:dyDescent="0.25">
      <c r="A46" s="59">
        <v>3</v>
      </c>
      <c r="B46" s="92" t="s">
        <v>79</v>
      </c>
    </row>
    <row r="47" spans="1:2" ht="25.5" customHeight="1" x14ac:dyDescent="0.25">
      <c r="A47" s="59">
        <v>4</v>
      </c>
      <c r="B47" s="92" t="s">
        <v>80</v>
      </c>
    </row>
    <row r="48" spans="1:2" ht="27" customHeight="1" x14ac:dyDescent="0.25">
      <c r="A48" s="59">
        <v>5</v>
      </c>
      <c r="B48" s="92" t="s">
        <v>81</v>
      </c>
    </row>
    <row r="49" spans="1:2" ht="24" customHeight="1" x14ac:dyDescent="0.25">
      <c r="A49" s="59">
        <v>6</v>
      </c>
      <c r="B49" s="92" t="s">
        <v>82</v>
      </c>
    </row>
    <row r="50" spans="1:2" ht="15" x14ac:dyDescent="0.25">
      <c r="A50" s="86"/>
      <c r="B50" s="98"/>
    </row>
    <row r="51" spans="1:2" ht="31.5" x14ac:dyDescent="0.25">
      <c r="A51" s="14" t="s">
        <v>16</v>
      </c>
      <c r="B51" s="97" t="s">
        <v>43</v>
      </c>
    </row>
    <row r="52" spans="1:2" ht="26.25" customHeight="1" x14ac:dyDescent="0.25">
      <c r="A52" s="59">
        <v>1</v>
      </c>
      <c r="B52" s="92" t="s">
        <v>83</v>
      </c>
    </row>
    <row r="53" spans="1:2" ht="27.75" customHeight="1" x14ac:dyDescent="0.25">
      <c r="A53" s="59">
        <v>2</v>
      </c>
      <c r="B53" s="92" t="s">
        <v>84</v>
      </c>
    </row>
    <row r="54" spans="1:2" ht="27.75" customHeight="1" x14ac:dyDescent="0.25">
      <c r="A54" s="59">
        <v>3</v>
      </c>
      <c r="B54" s="99" t="s">
        <v>85</v>
      </c>
    </row>
    <row r="55" spans="1:2" ht="27.75" customHeight="1" x14ac:dyDescent="0.25">
      <c r="A55" s="59">
        <v>4</v>
      </c>
      <c r="B55" s="92" t="s">
        <v>86</v>
      </c>
    </row>
    <row r="56" spans="1:2" ht="26.25" customHeight="1" x14ac:dyDescent="0.25">
      <c r="A56" s="59">
        <v>5</v>
      </c>
      <c r="B56" s="92" t="s">
        <v>87</v>
      </c>
    </row>
    <row r="57" spans="1:2" ht="31.5" customHeight="1" x14ac:dyDescent="0.25">
      <c r="A57" s="59">
        <v>6</v>
      </c>
      <c r="B57" s="92" t="s">
        <v>88</v>
      </c>
    </row>
    <row r="58" spans="1:2" s="53" customFormat="1" ht="15" x14ac:dyDescent="0.25">
      <c r="A58" s="87"/>
      <c r="B58" s="95"/>
    </row>
    <row r="59" spans="1:2" ht="25.5" customHeight="1" x14ac:dyDescent="0.25">
      <c r="A59" s="14" t="s">
        <v>16</v>
      </c>
      <c r="B59" s="97" t="s">
        <v>49</v>
      </c>
    </row>
    <row r="60" spans="1:2" ht="26.25" customHeight="1" x14ac:dyDescent="0.25">
      <c r="A60" s="59">
        <v>1</v>
      </c>
      <c r="B60" s="92" t="s">
        <v>89</v>
      </c>
    </row>
    <row r="61" spans="1:2" ht="26.25" customHeight="1" x14ac:dyDescent="0.25">
      <c r="A61" s="59">
        <v>2</v>
      </c>
      <c r="B61" s="92" t="s">
        <v>90</v>
      </c>
    </row>
    <row r="62" spans="1:2" ht="33.75" customHeight="1" x14ac:dyDescent="0.25">
      <c r="A62" s="59">
        <v>3</v>
      </c>
      <c r="B62" s="92" t="s">
        <v>91</v>
      </c>
    </row>
    <row r="63" spans="1:2" ht="34.5" customHeight="1" x14ac:dyDescent="0.25">
      <c r="A63" s="59">
        <v>4</v>
      </c>
      <c r="B63" s="92" t="s">
        <v>92</v>
      </c>
    </row>
    <row r="64" spans="1:2" ht="44.25" customHeight="1" x14ac:dyDescent="0.25">
      <c r="A64" s="59">
        <v>5</v>
      </c>
      <c r="B64" s="92" t="s">
        <v>93</v>
      </c>
    </row>
    <row r="65" spans="1:2" ht="27" customHeight="1" x14ac:dyDescent="0.25">
      <c r="A65" s="59">
        <v>6</v>
      </c>
      <c r="B65" s="92" t="s">
        <v>94</v>
      </c>
    </row>
    <row r="66" spans="1:2" s="53" customFormat="1" ht="23.25" customHeight="1" x14ac:dyDescent="0.25">
      <c r="A66" s="87"/>
      <c r="B66" s="95"/>
    </row>
    <row r="67" spans="1:2" ht="31.5" x14ac:dyDescent="0.25">
      <c r="A67" s="14" t="s">
        <v>16</v>
      </c>
      <c r="B67" s="97" t="s">
        <v>50</v>
      </c>
    </row>
    <row r="68" spans="1:2" ht="24.75" customHeight="1" x14ac:dyDescent="0.25">
      <c r="A68" s="59">
        <v>1</v>
      </c>
      <c r="B68" s="92" t="s">
        <v>95</v>
      </c>
    </row>
    <row r="69" spans="1:2" ht="30.75" customHeight="1" x14ac:dyDescent="0.25">
      <c r="A69" s="59">
        <v>2</v>
      </c>
      <c r="B69" s="92" t="s">
        <v>96</v>
      </c>
    </row>
    <row r="70" spans="1:2" ht="33" customHeight="1" x14ac:dyDescent="0.25">
      <c r="A70" s="59">
        <v>3</v>
      </c>
      <c r="B70" s="92" t="s">
        <v>97</v>
      </c>
    </row>
    <row r="71" spans="1:2" ht="32.25" customHeight="1" x14ac:dyDescent="0.25">
      <c r="A71" s="59">
        <v>4</v>
      </c>
      <c r="B71" s="92" t="s">
        <v>98</v>
      </c>
    </row>
    <row r="72" spans="1:2" ht="30.75" customHeight="1" x14ac:dyDescent="0.25">
      <c r="A72" s="59">
        <v>5</v>
      </c>
      <c r="B72" s="92" t="s">
        <v>99</v>
      </c>
    </row>
    <row r="73" spans="1:2" ht="30" x14ac:dyDescent="0.25">
      <c r="A73" s="59">
        <v>6</v>
      </c>
      <c r="B73" s="92" t="s">
        <v>100</v>
      </c>
    </row>
    <row r="74" spans="1:2" s="53" customFormat="1" ht="15" x14ac:dyDescent="0.25">
      <c r="A74" s="87"/>
      <c r="B74" s="95"/>
    </row>
    <row r="75" spans="1:2" ht="31.5" x14ac:dyDescent="0.25">
      <c r="A75" s="14" t="s">
        <v>16</v>
      </c>
      <c r="B75" s="96" t="s">
        <v>51</v>
      </c>
    </row>
    <row r="76" spans="1:2" ht="36" customHeight="1" x14ac:dyDescent="0.25">
      <c r="A76" s="59">
        <v>1</v>
      </c>
      <c r="B76" s="100" t="s">
        <v>105</v>
      </c>
    </row>
    <row r="77" spans="1:2" ht="30.75" customHeight="1" x14ac:dyDescent="0.25">
      <c r="A77" s="59">
        <v>2</v>
      </c>
      <c r="B77" s="100" t="s">
        <v>101</v>
      </c>
    </row>
    <row r="78" spans="1:2" ht="38.25" customHeight="1" x14ac:dyDescent="0.25">
      <c r="A78" s="59">
        <v>3</v>
      </c>
      <c r="B78" s="100" t="s">
        <v>102</v>
      </c>
    </row>
    <row r="79" spans="1:2" ht="45.75" customHeight="1" x14ac:dyDescent="0.25">
      <c r="A79" s="59">
        <v>4</v>
      </c>
      <c r="B79" s="100" t="s">
        <v>103</v>
      </c>
    </row>
    <row r="80" spans="1:2" ht="43.5" customHeight="1" x14ac:dyDescent="0.25">
      <c r="A80" s="59">
        <v>5</v>
      </c>
      <c r="B80" s="100" t="s">
        <v>118</v>
      </c>
    </row>
    <row r="81" spans="1:2" ht="42" customHeight="1" x14ac:dyDescent="0.25">
      <c r="A81" s="59">
        <v>6</v>
      </c>
      <c r="B81" s="100" t="s">
        <v>104</v>
      </c>
    </row>
    <row r="82" spans="1:2" x14ac:dyDescent="0.25"/>
    <row r="83" spans="1:2" ht="15" x14ac:dyDescent="0.25">
      <c r="A83" s="14" t="s">
        <v>16</v>
      </c>
      <c r="B83" s="80" t="s">
        <v>38</v>
      </c>
    </row>
    <row r="84" spans="1:2" ht="36.75" customHeight="1" x14ac:dyDescent="0.25">
      <c r="A84" s="59">
        <v>1</v>
      </c>
      <c r="B84" s="92" t="s">
        <v>106</v>
      </c>
    </row>
    <row r="85" spans="1:2" ht="36.75" customHeight="1" x14ac:dyDescent="0.25">
      <c r="A85" s="59">
        <v>2</v>
      </c>
      <c r="B85" s="92" t="s">
        <v>107</v>
      </c>
    </row>
    <row r="86" spans="1:2" ht="48.75" customHeight="1" x14ac:dyDescent="0.25">
      <c r="A86" s="59">
        <v>3</v>
      </c>
      <c r="B86" s="92" t="s">
        <v>108</v>
      </c>
    </row>
    <row r="87" spans="1:2" ht="52.5" customHeight="1" x14ac:dyDescent="0.25">
      <c r="A87" s="59">
        <v>4</v>
      </c>
      <c r="B87" s="92" t="s">
        <v>109</v>
      </c>
    </row>
    <row r="88" spans="1:2" ht="36.75" customHeight="1" x14ac:dyDescent="0.25">
      <c r="A88" s="59">
        <v>5</v>
      </c>
      <c r="B88" s="92" t="s">
        <v>110</v>
      </c>
    </row>
    <row r="89" spans="1:2" ht="57.75" customHeight="1" x14ac:dyDescent="0.25">
      <c r="A89" s="59">
        <v>6</v>
      </c>
      <c r="B89" s="92" t="s">
        <v>111</v>
      </c>
    </row>
    <row r="90" spans="1:2" x14ac:dyDescent="0.25"/>
    <row r="91" spans="1:2" x14ac:dyDescent="0.25"/>
    <row r="92" spans="1:2" x14ac:dyDescent="0.25"/>
    <row r="93" spans="1:2" x14ac:dyDescent="0.25"/>
    <row r="94" spans="1:2" x14ac:dyDescent="0.25"/>
    <row r="95" spans="1:2" x14ac:dyDescent="0.25"/>
    <row r="96" spans="1:2"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sheetData>
  <sheetProtection password="DD43" sheet="1" objects="1" scenarios="1"/>
  <printOptions horizontalCentered="1"/>
  <pageMargins left="0.17" right="0.18" top="0.75" bottom="0.75" header="0.3" footer="0.3"/>
  <pageSetup paperSize="9" scale="80" fitToHeight="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8"/>
  <sheetViews>
    <sheetView topLeftCell="A41" zoomScale="70" zoomScaleNormal="70" workbookViewId="0">
      <selection activeCell="P43" sqref="P43:P44"/>
    </sheetView>
  </sheetViews>
  <sheetFormatPr defaultColWidth="0" defaultRowHeight="16.5" x14ac:dyDescent="0.3"/>
  <cols>
    <col min="1" max="1" width="9.14062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9.140625" style="1" customWidth="1"/>
    <col min="18" max="23" width="0" style="1" hidden="1" customWidth="1"/>
    <col min="24" max="16384" width="9.140625" style="1" hidden="1"/>
  </cols>
  <sheetData>
    <row r="1" spans="1:17" ht="15.95" customHeight="1" x14ac:dyDescent="0.3">
      <c r="A1" s="200" t="str">
        <f>'REKOD PRESTASI MURID'!A7</f>
        <v>PENDIDIKAN KESIHATAN</v>
      </c>
      <c r="B1" s="200"/>
      <c r="C1" s="200"/>
      <c r="D1" s="200"/>
      <c r="E1" s="200"/>
      <c r="F1" s="200"/>
      <c r="G1" s="200"/>
      <c r="H1" s="200"/>
      <c r="I1" s="200"/>
      <c r="J1" s="200"/>
      <c r="K1" s="200"/>
      <c r="L1" s="200"/>
      <c r="M1" s="200"/>
      <c r="N1" s="200"/>
      <c r="O1" s="200"/>
      <c r="P1" s="200"/>
      <c r="Q1" s="200"/>
    </row>
    <row r="2" spans="1:17" ht="15.95" customHeight="1" x14ac:dyDescent="0.3">
      <c r="A2" s="200"/>
      <c r="B2" s="200"/>
      <c r="C2" s="200"/>
      <c r="D2" s="200"/>
      <c r="E2" s="200"/>
      <c r="F2" s="200"/>
      <c r="G2" s="200"/>
      <c r="H2" s="200"/>
      <c r="I2" s="200"/>
      <c r="J2" s="200"/>
      <c r="K2" s="200"/>
      <c r="L2" s="200"/>
      <c r="M2" s="200"/>
      <c r="N2" s="200"/>
      <c r="O2" s="200"/>
      <c r="P2" s="200"/>
      <c r="Q2" s="200"/>
    </row>
    <row r="3" spans="1:17" ht="15.95" customHeight="1" x14ac:dyDescent="0.3">
      <c r="A3" s="200"/>
      <c r="B3" s="200"/>
      <c r="C3" s="200"/>
      <c r="D3" s="200"/>
      <c r="E3" s="200"/>
      <c r="F3" s="200"/>
      <c r="G3" s="200"/>
      <c r="H3" s="200"/>
      <c r="I3" s="200"/>
      <c r="J3" s="200"/>
      <c r="K3" s="200"/>
      <c r="L3" s="200"/>
      <c r="M3" s="200"/>
      <c r="N3" s="200"/>
      <c r="O3" s="200"/>
      <c r="P3" s="200"/>
      <c r="Q3" s="200"/>
    </row>
    <row r="4" spans="1:17" ht="15.95" customHeight="1" x14ac:dyDescent="0.3">
      <c r="A4" s="200"/>
      <c r="B4" s="200"/>
      <c r="C4" s="200"/>
      <c r="D4" s="200"/>
      <c r="E4" s="200"/>
      <c r="F4" s="200"/>
      <c r="G4" s="200"/>
      <c r="H4" s="200"/>
      <c r="I4" s="200"/>
      <c r="J4" s="200"/>
      <c r="K4" s="200"/>
      <c r="L4" s="200"/>
      <c r="M4" s="200"/>
      <c r="N4" s="200"/>
      <c r="O4" s="200"/>
      <c r="P4" s="200"/>
      <c r="Q4" s="200"/>
    </row>
    <row r="5" spans="1:17" ht="15.95" customHeight="1" x14ac:dyDescent="0.3">
      <c r="A5" s="36"/>
      <c r="B5" s="36"/>
      <c r="C5" s="36"/>
      <c r="D5" s="36"/>
      <c r="E5" s="36"/>
      <c r="F5" s="36"/>
      <c r="G5" s="36"/>
      <c r="H5" s="37"/>
      <c r="I5" s="37"/>
      <c r="J5" s="36"/>
      <c r="K5" s="36"/>
      <c r="L5" s="36"/>
      <c r="M5" s="36"/>
      <c r="N5" s="36"/>
      <c r="O5" s="38"/>
      <c r="P5" s="38"/>
      <c r="Q5" s="38"/>
    </row>
    <row r="6" spans="1:17" ht="15.95" customHeight="1" x14ac:dyDescent="0.3">
      <c r="A6" s="43"/>
      <c r="B6" s="43"/>
      <c r="C6" s="43"/>
      <c r="D6" s="43"/>
      <c r="E6" s="43"/>
      <c r="F6" s="43"/>
      <c r="G6" s="43"/>
      <c r="H6" s="197"/>
      <c r="I6" s="43"/>
      <c r="J6" s="43"/>
      <c r="K6" s="43"/>
      <c r="L6" s="43"/>
      <c r="M6" s="43"/>
      <c r="N6" s="43"/>
      <c r="O6" s="44"/>
      <c r="P6" s="197"/>
      <c r="Q6" s="44"/>
    </row>
    <row r="7" spans="1:17" ht="15.95" customHeight="1" x14ac:dyDescent="0.3">
      <c r="A7" s="45"/>
      <c r="B7" s="45"/>
      <c r="C7" s="45"/>
      <c r="D7" s="45"/>
      <c r="E7" s="45"/>
      <c r="F7" s="45"/>
      <c r="G7" s="45"/>
      <c r="H7" s="197"/>
      <c r="I7" s="45"/>
      <c r="J7" s="45"/>
      <c r="K7" s="45"/>
      <c r="L7" s="45"/>
      <c r="M7" s="45"/>
      <c r="N7" s="45"/>
      <c r="O7" s="12"/>
      <c r="P7" s="197"/>
      <c r="Q7" s="12"/>
    </row>
    <row r="8" spans="1:17" ht="18.75" x14ac:dyDescent="0.3">
      <c r="A8" s="45"/>
      <c r="B8" s="46" t="str">
        <f>'REKOD PRESTASI MURID'!E10</f>
        <v>SK 1.1  KESIHATAN DIRI DAN REPRODUKTIF</v>
      </c>
      <c r="C8" s="12"/>
      <c r="D8" s="12"/>
      <c r="E8" s="12"/>
      <c r="F8" s="12"/>
      <c r="G8" s="12"/>
      <c r="H8" s="10"/>
      <c r="I8" s="45"/>
      <c r="J8" s="46" t="str">
        <f>'REKOD PRESTASI MURID'!F10</f>
        <v>SK 1.2  KESIHATAN DIRI DAN REPRODUKTIF</v>
      </c>
      <c r="K8" s="12"/>
      <c r="L8" s="12"/>
      <c r="M8" s="12"/>
      <c r="N8" s="12"/>
      <c r="O8" s="12"/>
      <c r="P8" s="10"/>
      <c r="Q8" s="12"/>
    </row>
    <row r="9" spans="1:17" x14ac:dyDescent="0.3">
      <c r="A9" s="39"/>
      <c r="B9" s="29" t="s">
        <v>16</v>
      </c>
      <c r="C9" s="28" t="s">
        <v>21</v>
      </c>
      <c r="D9" s="28" t="s">
        <v>22</v>
      </c>
      <c r="E9" s="28" t="s">
        <v>23</v>
      </c>
      <c r="F9" s="28" t="s">
        <v>24</v>
      </c>
      <c r="G9" s="28" t="s">
        <v>25</v>
      </c>
      <c r="H9" s="28" t="s">
        <v>26</v>
      </c>
      <c r="I9" s="39"/>
      <c r="J9" s="29" t="s">
        <v>16</v>
      </c>
      <c r="K9" s="28" t="s">
        <v>21</v>
      </c>
      <c r="L9" s="28" t="s">
        <v>22</v>
      </c>
      <c r="M9" s="28" t="s">
        <v>23</v>
      </c>
      <c r="N9" s="28" t="s">
        <v>24</v>
      </c>
      <c r="O9" s="28" t="s">
        <v>25</v>
      </c>
      <c r="P9" s="28" t="s">
        <v>26</v>
      </c>
      <c r="Q9" s="39"/>
    </row>
    <row r="10" spans="1:17" x14ac:dyDescent="0.3">
      <c r="A10" s="39"/>
      <c r="B10" s="26" t="s">
        <v>20</v>
      </c>
      <c r="C10" s="26">
        <f>COUNTIF('REKOD PRESTASI MURID'!$E$11:$E$70,1)</f>
        <v>0</v>
      </c>
      <c r="D10" s="26">
        <f>COUNTIF('REKOD PRESTASI MURID'!$E$11:$E$70,2)</f>
        <v>0</v>
      </c>
      <c r="E10" s="26">
        <f>COUNTIF('REKOD PRESTASI MURID'!$E$11:$E$70,3)</f>
        <v>0</v>
      </c>
      <c r="F10" s="26">
        <f>COUNTIF('REKOD PRESTASI MURID'!$E$11:$E$70,4)</f>
        <v>0</v>
      </c>
      <c r="G10" s="26">
        <f>COUNTIF('REKOD PRESTASI MURID'!$E$11:$E$70,5)</f>
        <v>0</v>
      </c>
      <c r="H10" s="26">
        <f>COUNTIF('REKOD PRESTASI MURID'!$E$11:$E$70,6)</f>
        <v>0</v>
      </c>
      <c r="I10" s="39"/>
      <c r="J10" s="26" t="s">
        <v>20</v>
      </c>
      <c r="K10" s="26">
        <f>COUNTIF('REKOD PRESTASI MURID'!$F$11:$F$70,1)</f>
        <v>0</v>
      </c>
      <c r="L10" s="26">
        <f>COUNTIF('REKOD PRESTASI MURID'!$F$11:$F$70,2)</f>
        <v>0</v>
      </c>
      <c r="M10" s="26">
        <f>COUNTIF('REKOD PRESTASI MURID'!$F$11:$F$70,3)</f>
        <v>0</v>
      </c>
      <c r="N10" s="26">
        <f>COUNTIF('REKOD PRESTASI MURID'!$F$11:$F$70,4)</f>
        <v>0</v>
      </c>
      <c r="O10" s="26">
        <f>COUNTIF('REKOD PRESTASI MURID'!$F$11:$F$70,5)</f>
        <v>0</v>
      </c>
      <c r="P10" s="26">
        <f>COUNTIF('REKOD PRESTASI MURID'!$F$11:$F$70,6)</f>
        <v>0</v>
      </c>
      <c r="Q10" s="39"/>
    </row>
    <row r="11" spans="1:17" x14ac:dyDescent="0.3">
      <c r="A11" s="39"/>
      <c r="B11" s="39"/>
      <c r="C11" s="39"/>
      <c r="D11" s="39"/>
      <c r="E11" s="39"/>
      <c r="F11" s="39"/>
      <c r="G11" s="39"/>
      <c r="H11" s="39"/>
      <c r="I11" s="39"/>
      <c r="J11" s="39"/>
      <c r="K11" s="39"/>
      <c r="L11" s="39"/>
      <c r="M11" s="39"/>
      <c r="N11" s="39"/>
      <c r="O11" s="39"/>
      <c r="P11" s="39"/>
      <c r="Q11" s="39"/>
    </row>
    <row r="12" spans="1:17" x14ac:dyDescent="0.3">
      <c r="A12" s="39"/>
      <c r="B12" s="39"/>
      <c r="C12" s="39"/>
      <c r="D12" s="39"/>
      <c r="E12" s="39"/>
      <c r="F12" s="25"/>
      <c r="G12" s="25"/>
      <c r="H12" s="25"/>
      <c r="I12" s="39"/>
      <c r="J12" s="25"/>
      <c r="K12" s="25"/>
      <c r="L12" s="25"/>
      <c r="M12" s="25"/>
      <c r="N12" s="25"/>
      <c r="O12" s="25"/>
      <c r="P12" s="25"/>
      <c r="Q12" s="39"/>
    </row>
    <row r="13" spans="1:17" x14ac:dyDescent="0.3">
      <c r="A13" s="39"/>
      <c r="B13" s="39"/>
      <c r="C13" s="39"/>
      <c r="D13" s="39"/>
      <c r="E13" s="39"/>
      <c r="F13" s="25"/>
      <c r="G13" s="25"/>
      <c r="H13" s="25"/>
      <c r="I13" s="39"/>
      <c r="J13" s="25"/>
      <c r="K13" s="25"/>
      <c r="L13" s="25"/>
      <c r="M13" s="25"/>
      <c r="N13" s="25"/>
      <c r="O13" s="25"/>
      <c r="P13" s="25"/>
      <c r="Q13" s="39"/>
    </row>
    <row r="14" spans="1:17" x14ac:dyDescent="0.3">
      <c r="A14" s="39"/>
      <c r="B14" s="39"/>
      <c r="C14" s="39"/>
      <c r="D14" s="39"/>
      <c r="E14" s="39"/>
      <c r="F14" s="25"/>
      <c r="G14" s="25"/>
      <c r="H14" s="25"/>
      <c r="I14" s="39"/>
      <c r="J14" s="25"/>
      <c r="K14" s="25"/>
      <c r="L14" s="25"/>
      <c r="M14" s="25"/>
      <c r="N14" s="25"/>
      <c r="O14" s="25"/>
      <c r="P14" s="25"/>
      <c r="Q14" s="39"/>
    </row>
    <row r="15" spans="1:17" x14ac:dyDescent="0.3">
      <c r="A15" s="39"/>
      <c r="B15" s="39"/>
      <c r="C15" s="39"/>
      <c r="D15" s="39"/>
      <c r="E15" s="39"/>
      <c r="F15" s="25"/>
      <c r="G15" s="25"/>
      <c r="H15" s="25"/>
      <c r="I15" s="39"/>
      <c r="J15" s="25"/>
      <c r="K15" s="25"/>
      <c r="L15" s="25"/>
      <c r="M15" s="25"/>
      <c r="N15" s="25"/>
      <c r="O15" s="25"/>
      <c r="P15" s="25"/>
      <c r="Q15" s="39"/>
    </row>
    <row r="16" spans="1:17" x14ac:dyDescent="0.3">
      <c r="A16" s="39"/>
      <c r="B16" s="39"/>
      <c r="C16" s="39"/>
      <c r="D16" s="39"/>
      <c r="E16" s="39"/>
      <c r="F16" s="25"/>
      <c r="G16" s="25"/>
      <c r="H16" s="25"/>
      <c r="I16" s="39"/>
      <c r="J16" s="39"/>
      <c r="K16" s="39"/>
      <c r="L16" s="39"/>
      <c r="M16" s="39"/>
      <c r="N16" s="25"/>
      <c r="O16" s="25"/>
      <c r="P16" s="25"/>
      <c r="Q16" s="39"/>
    </row>
    <row r="17" spans="1:23" x14ac:dyDescent="0.3">
      <c r="A17" s="39"/>
      <c r="B17" s="39"/>
      <c r="C17" s="39"/>
      <c r="D17" s="39"/>
      <c r="E17" s="39"/>
      <c r="F17" s="25"/>
      <c r="G17" s="25"/>
      <c r="H17" s="25"/>
      <c r="I17" s="39"/>
      <c r="J17" s="39"/>
      <c r="K17" s="39"/>
      <c r="L17" s="39"/>
      <c r="M17" s="39"/>
      <c r="N17" s="25"/>
      <c r="O17" s="25"/>
      <c r="P17" s="25"/>
      <c r="Q17" s="39"/>
    </row>
    <row r="18" spans="1:23" x14ac:dyDescent="0.3">
      <c r="A18" s="39"/>
      <c r="B18" s="39"/>
      <c r="C18" s="39"/>
      <c r="D18" s="39"/>
      <c r="E18" s="39"/>
      <c r="F18" s="25"/>
      <c r="G18" s="25"/>
      <c r="H18" s="25"/>
      <c r="I18" s="39"/>
      <c r="J18" s="39"/>
      <c r="K18" s="39"/>
      <c r="L18" s="39"/>
      <c r="M18" s="39"/>
      <c r="N18" s="25"/>
      <c r="O18" s="25"/>
      <c r="P18" s="25"/>
      <c r="Q18" s="39"/>
      <c r="W18" s="42"/>
    </row>
    <row r="19" spans="1:23" x14ac:dyDescent="0.3">
      <c r="A19" s="39"/>
      <c r="B19" s="39"/>
      <c r="C19" s="39"/>
      <c r="D19" s="39"/>
      <c r="E19" s="39"/>
      <c r="F19" s="39"/>
      <c r="G19" s="39"/>
      <c r="H19" s="39"/>
      <c r="I19" s="39"/>
      <c r="J19" s="39"/>
      <c r="K19" s="39"/>
      <c r="L19" s="39"/>
      <c r="M19" s="39"/>
      <c r="N19" s="25"/>
      <c r="O19" s="25"/>
      <c r="P19" s="25"/>
      <c r="Q19" s="39"/>
    </row>
    <row r="20" spans="1:23" x14ac:dyDescent="0.3">
      <c r="A20" s="39"/>
      <c r="B20" s="39"/>
      <c r="C20" s="39"/>
      <c r="D20" s="39"/>
      <c r="E20" s="39"/>
      <c r="F20" s="39"/>
      <c r="G20" s="39"/>
      <c r="H20" s="39"/>
      <c r="I20" s="39"/>
      <c r="J20" s="39"/>
      <c r="K20" s="39"/>
      <c r="L20" s="39"/>
      <c r="M20" s="39"/>
      <c r="N20" s="39"/>
      <c r="O20" s="39"/>
      <c r="P20" s="39"/>
      <c r="Q20" s="39"/>
    </row>
    <row r="21" spans="1:23" x14ac:dyDescent="0.3">
      <c r="A21" s="39"/>
      <c r="B21" s="39"/>
      <c r="C21" s="39"/>
      <c r="D21" s="39"/>
      <c r="E21" s="39"/>
      <c r="F21" s="39"/>
      <c r="G21" s="39"/>
      <c r="H21" s="39"/>
      <c r="I21" s="39"/>
      <c r="J21" s="39"/>
      <c r="K21" s="39"/>
      <c r="L21" s="39"/>
      <c r="M21" s="39"/>
      <c r="N21" s="39"/>
      <c r="O21" s="39"/>
      <c r="P21" s="39"/>
      <c r="Q21" s="39"/>
    </row>
    <row r="22" spans="1:23" x14ac:dyDescent="0.3">
      <c r="A22" s="39"/>
      <c r="B22" s="39"/>
      <c r="C22" s="39"/>
      <c r="D22" s="39"/>
      <c r="E22" s="39"/>
      <c r="F22" s="39"/>
      <c r="G22" s="39"/>
      <c r="H22" s="39"/>
      <c r="I22" s="39"/>
      <c r="J22" s="39"/>
      <c r="K22" s="39"/>
      <c r="L22" s="39"/>
      <c r="M22" s="39"/>
      <c r="N22" s="39"/>
      <c r="O22" s="39"/>
      <c r="P22" s="39"/>
      <c r="Q22" s="39"/>
    </row>
    <row r="23" spans="1:23" x14ac:dyDescent="0.3">
      <c r="A23" s="39"/>
      <c r="B23" s="41"/>
      <c r="C23" s="47"/>
      <c r="D23" s="40"/>
      <c r="E23" s="40"/>
      <c r="F23" s="30" t="s">
        <v>27</v>
      </c>
      <c r="G23" s="31">
        <f>SUM(C10:H10)</f>
        <v>0</v>
      </c>
      <c r="H23" s="30" t="s">
        <v>28</v>
      </c>
      <c r="I23" s="39"/>
      <c r="J23" s="39"/>
      <c r="K23" s="39"/>
      <c r="L23" s="39"/>
      <c r="M23" s="39"/>
      <c r="N23" s="30" t="s">
        <v>27</v>
      </c>
      <c r="O23" s="31">
        <f>SUM(K10:P10)</f>
        <v>0</v>
      </c>
      <c r="P23" s="30" t="s">
        <v>28</v>
      </c>
      <c r="Q23" s="39"/>
    </row>
    <row r="24" spans="1:23" ht="15.95" customHeight="1" x14ac:dyDescent="0.3">
      <c r="A24" s="45"/>
      <c r="B24" s="12"/>
      <c r="C24" s="12"/>
      <c r="D24" s="12"/>
      <c r="E24" s="12"/>
      <c r="F24" s="45"/>
      <c r="G24" s="12"/>
      <c r="H24" s="12"/>
      <c r="I24" s="45"/>
      <c r="J24" s="45"/>
      <c r="K24" s="45"/>
      <c r="L24" s="45"/>
      <c r="M24" s="45"/>
      <c r="N24" s="45"/>
      <c r="O24" s="11"/>
      <c r="P24" s="12"/>
      <c r="Q24" s="12"/>
    </row>
    <row r="25" spans="1:23" ht="15.95" customHeight="1" x14ac:dyDescent="0.3">
      <c r="A25" s="45"/>
      <c r="B25" s="12"/>
      <c r="C25" s="12"/>
      <c r="D25" s="12"/>
      <c r="E25" s="12"/>
      <c r="F25" s="45"/>
      <c r="G25" s="12"/>
      <c r="H25" s="197"/>
      <c r="I25" s="45"/>
      <c r="J25" s="45"/>
      <c r="K25" s="45"/>
      <c r="L25" s="45"/>
      <c r="M25" s="45"/>
      <c r="N25" s="45"/>
      <c r="O25" s="12"/>
      <c r="P25" s="197"/>
      <c r="Q25" s="12"/>
    </row>
    <row r="26" spans="1:23" ht="15.95" customHeight="1" x14ac:dyDescent="0.3">
      <c r="A26" s="45"/>
      <c r="B26" s="45"/>
      <c r="C26" s="45"/>
      <c r="D26" s="45"/>
      <c r="E26" s="45"/>
      <c r="F26" s="45"/>
      <c r="G26" s="12"/>
      <c r="H26" s="197"/>
      <c r="I26" s="45"/>
      <c r="J26" s="45"/>
      <c r="K26" s="45"/>
      <c r="L26" s="45"/>
      <c r="M26" s="45"/>
      <c r="N26" s="45"/>
      <c r="O26" s="12"/>
      <c r="P26" s="197"/>
      <c r="Q26" s="12"/>
    </row>
    <row r="27" spans="1:23" ht="18.75" x14ac:dyDescent="0.3">
      <c r="A27" s="45"/>
      <c r="B27" s="46" t="str">
        <f>'REKOD PRESTASI MURID'!G10</f>
        <v>SK 1.3  PEMAKANAN</v>
      </c>
      <c r="C27" s="11"/>
      <c r="D27" s="11"/>
      <c r="E27" s="11"/>
      <c r="F27" s="11"/>
      <c r="G27" s="11"/>
      <c r="H27" s="10"/>
      <c r="I27" s="45"/>
      <c r="J27" s="46" t="str">
        <f>'REKOD PRESTASI MURID'!H10</f>
        <v>SK 1.4  PENYALAHGUNAAN BAHAN</v>
      </c>
      <c r="K27" s="11"/>
      <c r="L27" s="11"/>
      <c r="M27" s="11"/>
      <c r="N27" s="11"/>
      <c r="O27" s="11"/>
      <c r="P27" s="10"/>
      <c r="Q27" s="12"/>
    </row>
    <row r="28" spans="1:23" x14ac:dyDescent="0.3">
      <c r="A28" s="39"/>
      <c r="B28" s="29" t="s">
        <v>16</v>
      </c>
      <c r="C28" s="28" t="s">
        <v>21</v>
      </c>
      <c r="D28" s="28" t="s">
        <v>22</v>
      </c>
      <c r="E28" s="28" t="s">
        <v>23</v>
      </c>
      <c r="F28" s="28" t="s">
        <v>24</v>
      </c>
      <c r="G28" s="28" t="s">
        <v>25</v>
      </c>
      <c r="H28" s="28" t="s">
        <v>26</v>
      </c>
      <c r="I28" s="39"/>
      <c r="J28" s="29" t="s">
        <v>16</v>
      </c>
      <c r="K28" s="28" t="s">
        <v>21</v>
      </c>
      <c r="L28" s="28" t="s">
        <v>22</v>
      </c>
      <c r="M28" s="28" t="s">
        <v>23</v>
      </c>
      <c r="N28" s="28" t="s">
        <v>24</v>
      </c>
      <c r="O28" s="28" t="s">
        <v>25</v>
      </c>
      <c r="P28" s="28" t="s">
        <v>26</v>
      </c>
      <c r="Q28" s="39"/>
    </row>
    <row r="29" spans="1:23" x14ac:dyDescent="0.3">
      <c r="A29" s="39"/>
      <c r="B29" s="26" t="s">
        <v>20</v>
      </c>
      <c r="C29" s="26">
        <f>COUNTIF('REKOD PRESTASI MURID'!$G$11:$G$70,1)</f>
        <v>0</v>
      </c>
      <c r="D29" s="26">
        <f>COUNTIF('REKOD PRESTASI MURID'!$G$11:$G$70,2)</f>
        <v>0</v>
      </c>
      <c r="E29" s="26">
        <f>COUNTIF('REKOD PRESTASI MURID'!$G$11:$G$70,3)</f>
        <v>0</v>
      </c>
      <c r="F29" s="26">
        <f>COUNTIF('REKOD PRESTASI MURID'!$G$11:$G$70,4)</f>
        <v>0</v>
      </c>
      <c r="G29" s="26">
        <f>COUNTIF('REKOD PRESTASI MURID'!$G$11:$G$70,5)</f>
        <v>0</v>
      </c>
      <c r="H29" s="26">
        <f>COUNTIF('REKOD PRESTASI MURID'!$G$11:$G$70,6)</f>
        <v>0</v>
      </c>
      <c r="I29" s="39"/>
      <c r="J29" s="26" t="s">
        <v>20</v>
      </c>
      <c r="K29" s="26">
        <f>COUNTIF('REKOD PRESTASI MURID'!$H$11:$H$70,1)</f>
        <v>0</v>
      </c>
      <c r="L29" s="26">
        <f>COUNTIF('REKOD PRESTASI MURID'!$H$11:$H$70,2)</f>
        <v>0</v>
      </c>
      <c r="M29" s="26">
        <f>COUNTIF('REKOD PRESTASI MURID'!$H$11:$H$70,3)</f>
        <v>0</v>
      </c>
      <c r="N29" s="26">
        <f>COUNTIF('REKOD PRESTASI MURID'!$H$11:$H$70,4)</f>
        <v>0</v>
      </c>
      <c r="O29" s="26">
        <f>COUNTIF('REKOD PRESTASI MURID'!$H$11:$H$70,5)</f>
        <v>0</v>
      </c>
      <c r="P29" s="26">
        <f>COUNTIF('REKOD PRESTASI MURID'!$H$11:$H$70,6)</f>
        <v>0</v>
      </c>
      <c r="Q29" s="39"/>
    </row>
    <row r="30" spans="1:23" x14ac:dyDescent="0.3">
      <c r="A30" s="39"/>
      <c r="B30" s="50"/>
      <c r="C30" s="50"/>
      <c r="D30" s="50"/>
      <c r="E30" s="50"/>
      <c r="F30" s="50"/>
      <c r="G30" s="50"/>
      <c r="H30" s="50"/>
      <c r="I30" s="39"/>
      <c r="J30" s="50"/>
      <c r="K30" s="50"/>
      <c r="L30" s="50"/>
      <c r="M30" s="50"/>
      <c r="N30" s="50"/>
      <c r="O30" s="50"/>
      <c r="P30" s="50"/>
      <c r="Q30" s="39"/>
    </row>
    <row r="31" spans="1:23" x14ac:dyDescent="0.3">
      <c r="A31" s="39"/>
      <c r="B31" s="50"/>
      <c r="C31" s="50"/>
      <c r="D31" s="50"/>
      <c r="E31" s="50"/>
      <c r="F31" s="50"/>
      <c r="G31" s="50"/>
      <c r="H31" s="50"/>
      <c r="I31" s="39"/>
      <c r="J31" s="50"/>
      <c r="K31" s="50"/>
      <c r="L31" s="50"/>
      <c r="M31" s="50"/>
      <c r="N31" s="50"/>
      <c r="O31" s="50"/>
      <c r="P31" s="50"/>
      <c r="Q31" s="39"/>
    </row>
    <row r="32" spans="1:23" x14ac:dyDescent="0.3">
      <c r="A32" s="39"/>
      <c r="B32" s="50"/>
      <c r="C32" s="50"/>
      <c r="D32" s="50"/>
      <c r="E32" s="50"/>
      <c r="F32" s="50"/>
      <c r="G32" s="50"/>
      <c r="H32" s="50"/>
      <c r="I32" s="39"/>
      <c r="J32" s="50"/>
      <c r="K32" s="50"/>
      <c r="L32" s="50"/>
      <c r="M32" s="50"/>
      <c r="N32" s="50"/>
      <c r="O32" s="50"/>
      <c r="P32" s="50"/>
      <c r="Q32" s="39"/>
    </row>
    <row r="33" spans="1:17" x14ac:dyDescent="0.3">
      <c r="A33" s="39"/>
      <c r="B33" s="50"/>
      <c r="C33" s="50"/>
      <c r="D33" s="50"/>
      <c r="E33" s="50"/>
      <c r="F33" s="50"/>
      <c r="G33" s="50"/>
      <c r="H33" s="50"/>
      <c r="I33" s="39"/>
      <c r="J33" s="50"/>
      <c r="K33" s="50"/>
      <c r="L33" s="50"/>
      <c r="M33" s="50"/>
      <c r="N33" s="50"/>
      <c r="O33" s="50"/>
      <c r="P33" s="50"/>
      <c r="Q33" s="39"/>
    </row>
    <row r="34" spans="1:17" x14ac:dyDescent="0.3">
      <c r="A34" s="39"/>
      <c r="B34" s="50"/>
      <c r="C34" s="50"/>
      <c r="D34" s="50"/>
      <c r="E34" s="50"/>
      <c r="F34" s="50"/>
      <c r="G34" s="50"/>
      <c r="H34" s="50"/>
      <c r="I34" s="39"/>
      <c r="J34" s="50"/>
      <c r="K34" s="50"/>
      <c r="L34" s="50"/>
      <c r="M34" s="50"/>
      <c r="N34" s="50"/>
      <c r="O34" s="50"/>
      <c r="P34" s="50"/>
      <c r="Q34" s="39"/>
    </row>
    <row r="35" spans="1:17" x14ac:dyDescent="0.3">
      <c r="A35" s="39"/>
      <c r="B35" s="50"/>
      <c r="C35" s="50"/>
      <c r="D35" s="50"/>
      <c r="E35" s="50"/>
      <c r="F35" s="50"/>
      <c r="G35" s="50"/>
      <c r="H35" s="50"/>
      <c r="I35" s="39"/>
      <c r="J35" s="50"/>
      <c r="K35" s="50"/>
      <c r="L35" s="50"/>
      <c r="M35" s="50"/>
      <c r="N35" s="50"/>
      <c r="O35" s="50"/>
      <c r="P35" s="50"/>
      <c r="Q35" s="39"/>
    </row>
    <row r="36" spans="1:17" x14ac:dyDescent="0.3">
      <c r="A36" s="39"/>
      <c r="B36" s="50"/>
      <c r="C36" s="50"/>
      <c r="D36" s="50"/>
      <c r="E36" s="50"/>
      <c r="F36" s="50"/>
      <c r="G36" s="50"/>
      <c r="H36" s="50"/>
      <c r="I36" s="39"/>
      <c r="J36" s="50"/>
      <c r="K36" s="50"/>
      <c r="L36" s="50"/>
      <c r="M36" s="50"/>
      <c r="N36" s="50"/>
      <c r="O36" s="50"/>
      <c r="P36" s="50"/>
      <c r="Q36" s="39"/>
    </row>
    <row r="37" spans="1:17" x14ac:dyDescent="0.3">
      <c r="A37" s="39"/>
      <c r="B37" s="50"/>
      <c r="C37" s="50"/>
      <c r="D37" s="50"/>
      <c r="E37" s="50"/>
      <c r="F37" s="50"/>
      <c r="G37" s="50"/>
      <c r="H37" s="50"/>
      <c r="I37" s="39"/>
      <c r="J37" s="50"/>
      <c r="K37" s="50"/>
      <c r="L37" s="50"/>
      <c r="M37" s="50"/>
      <c r="N37" s="50"/>
      <c r="O37" s="50"/>
      <c r="P37" s="50"/>
      <c r="Q37" s="39"/>
    </row>
    <row r="38" spans="1:17" x14ac:dyDescent="0.3">
      <c r="A38" s="39"/>
      <c r="B38" s="50"/>
      <c r="C38" s="50"/>
      <c r="D38" s="50"/>
      <c r="E38" s="50"/>
      <c r="F38" s="50"/>
      <c r="G38" s="50"/>
      <c r="H38" s="50"/>
      <c r="I38" s="39"/>
      <c r="J38" s="50"/>
      <c r="K38" s="50"/>
      <c r="L38" s="50"/>
      <c r="M38" s="50"/>
      <c r="N38" s="50"/>
      <c r="O38" s="50"/>
      <c r="P38" s="50"/>
      <c r="Q38" s="39"/>
    </row>
    <row r="39" spans="1:17" x14ac:dyDescent="0.3">
      <c r="A39" s="39"/>
      <c r="B39" s="50"/>
      <c r="C39" s="50"/>
      <c r="D39" s="50"/>
      <c r="E39" s="50"/>
      <c r="F39" s="50"/>
      <c r="G39" s="50"/>
      <c r="H39" s="50"/>
      <c r="I39" s="39"/>
      <c r="J39" s="50"/>
      <c r="K39" s="50"/>
      <c r="L39" s="50"/>
      <c r="M39" s="50"/>
      <c r="N39" s="50"/>
      <c r="O39" s="50"/>
      <c r="P39" s="50"/>
      <c r="Q39" s="39"/>
    </row>
    <row r="40" spans="1:17" x14ac:dyDescent="0.3">
      <c r="A40" s="39"/>
      <c r="B40" s="50"/>
      <c r="C40" s="50"/>
      <c r="D40" s="50"/>
      <c r="E40" s="50"/>
      <c r="F40" s="50"/>
      <c r="G40" s="50"/>
      <c r="H40" s="50"/>
      <c r="I40" s="39"/>
      <c r="J40" s="50"/>
      <c r="K40" s="50"/>
      <c r="L40" s="50"/>
      <c r="M40" s="50"/>
      <c r="N40" s="50"/>
      <c r="O40" s="50"/>
      <c r="P40" s="50"/>
      <c r="Q40" s="39"/>
    </row>
    <row r="41" spans="1:17" x14ac:dyDescent="0.3">
      <c r="A41" s="39"/>
      <c r="B41" s="50"/>
      <c r="C41" s="50"/>
      <c r="D41" s="50"/>
      <c r="E41" s="50"/>
      <c r="F41" s="50"/>
      <c r="G41" s="50"/>
      <c r="H41" s="50"/>
      <c r="I41" s="39"/>
      <c r="J41" s="50"/>
      <c r="K41" s="50"/>
      <c r="L41" s="50"/>
      <c r="M41" s="50"/>
      <c r="N41" s="50"/>
      <c r="O41" s="50"/>
      <c r="P41" s="50"/>
      <c r="Q41" s="39"/>
    </row>
    <row r="42" spans="1:17" x14ac:dyDescent="0.3">
      <c r="A42" s="39"/>
      <c r="B42" s="50"/>
      <c r="C42" s="50"/>
      <c r="D42" s="50"/>
      <c r="E42" s="50"/>
      <c r="F42" s="30" t="s">
        <v>27</v>
      </c>
      <c r="G42" s="31">
        <f>SUM(C29:H29)</f>
        <v>0</v>
      </c>
      <c r="H42" s="30" t="s">
        <v>28</v>
      </c>
      <c r="I42" s="51"/>
      <c r="J42" s="50"/>
      <c r="K42" s="50"/>
      <c r="L42" s="50"/>
      <c r="M42" s="50"/>
      <c r="N42" s="30" t="s">
        <v>27</v>
      </c>
      <c r="O42" s="31">
        <f>SUM(K29:P29)</f>
        <v>0</v>
      </c>
      <c r="P42" s="30" t="s">
        <v>28</v>
      </c>
      <c r="Q42" s="39"/>
    </row>
    <row r="43" spans="1:17" ht="16.5" customHeight="1" x14ac:dyDescent="0.3">
      <c r="A43" s="39"/>
      <c r="B43" s="39"/>
      <c r="C43" s="39"/>
      <c r="D43" s="39"/>
      <c r="E43" s="39"/>
      <c r="F43" s="39"/>
      <c r="G43" s="51"/>
      <c r="H43" s="199"/>
      <c r="I43" s="51"/>
      <c r="J43" s="39"/>
      <c r="K43" s="39"/>
      <c r="L43" s="39"/>
      <c r="M43" s="39"/>
      <c r="N43" s="39"/>
      <c r="O43" s="40"/>
      <c r="P43" s="198"/>
      <c r="Q43" s="39"/>
    </row>
    <row r="44" spans="1:17" x14ac:dyDescent="0.3">
      <c r="A44" s="39"/>
      <c r="B44" s="39"/>
      <c r="C44" s="39"/>
      <c r="D44" s="39"/>
      <c r="E44" s="39"/>
      <c r="F44" s="39"/>
      <c r="G44" s="51"/>
      <c r="H44" s="199"/>
      <c r="I44" s="51"/>
      <c r="J44" s="39"/>
      <c r="K44" s="39"/>
      <c r="L44" s="39"/>
      <c r="M44" s="39"/>
      <c r="N44" s="39"/>
      <c r="O44" s="40"/>
      <c r="P44" s="198"/>
      <c r="Q44" s="39"/>
    </row>
    <row r="45" spans="1:17" ht="18.75" x14ac:dyDescent="0.3">
      <c r="A45" s="39"/>
      <c r="B45" s="46" t="str">
        <f>'REKOD PRESTASI MURID'!I10</f>
        <v>SK 2.1  PENGURUSAN MENTAL DAN EMOSI</v>
      </c>
      <c r="C45" s="11"/>
      <c r="D45" s="11"/>
      <c r="E45" s="11"/>
      <c r="F45" s="49"/>
      <c r="G45" s="52"/>
      <c r="H45" s="51"/>
      <c r="I45" s="51"/>
      <c r="J45" s="46" t="str">
        <f>'REKOD PRESTASI MURID'!J10</f>
        <v>SK 2.2  KEKELUARGAAN</v>
      </c>
      <c r="K45" s="11"/>
      <c r="L45" s="11"/>
      <c r="M45" s="11"/>
      <c r="N45" s="49"/>
      <c r="O45" s="48"/>
      <c r="P45" s="41"/>
      <c r="Q45" s="39"/>
    </row>
    <row r="46" spans="1:17" x14ac:dyDescent="0.3">
      <c r="A46" s="39"/>
      <c r="B46" s="29" t="s">
        <v>16</v>
      </c>
      <c r="C46" s="28" t="s">
        <v>21</v>
      </c>
      <c r="D46" s="28" t="s">
        <v>22</v>
      </c>
      <c r="E46" s="28" t="s">
        <v>23</v>
      </c>
      <c r="F46" s="28" t="s">
        <v>24</v>
      </c>
      <c r="G46" s="28" t="s">
        <v>25</v>
      </c>
      <c r="H46" s="28" t="s">
        <v>26</v>
      </c>
      <c r="I46" s="39"/>
      <c r="J46" s="29" t="s">
        <v>16</v>
      </c>
      <c r="K46" s="28" t="s">
        <v>21</v>
      </c>
      <c r="L46" s="28" t="s">
        <v>22</v>
      </c>
      <c r="M46" s="28" t="s">
        <v>23</v>
      </c>
      <c r="N46" s="28" t="s">
        <v>24</v>
      </c>
      <c r="O46" s="28" t="s">
        <v>25</v>
      </c>
      <c r="P46" s="28" t="s">
        <v>26</v>
      </c>
      <c r="Q46" s="39"/>
    </row>
    <row r="47" spans="1:17" x14ac:dyDescent="0.3">
      <c r="A47" s="39"/>
      <c r="B47" s="26" t="s">
        <v>20</v>
      </c>
      <c r="C47" s="26">
        <f>COUNTIF('REKOD PRESTASI MURID'!$I$11:$I$70,1)</f>
        <v>0</v>
      </c>
      <c r="D47" s="26">
        <f>COUNTIF('REKOD PRESTASI MURID'!$I$11:$I$70,2)</f>
        <v>0</v>
      </c>
      <c r="E47" s="26">
        <f>COUNTIF('REKOD PRESTASI MURID'!$I$11:$I$70,3)</f>
        <v>0</v>
      </c>
      <c r="F47" s="26">
        <f>COUNTIF('REKOD PRESTASI MURID'!$I$11:$I$70,4)</f>
        <v>0</v>
      </c>
      <c r="G47" s="26">
        <f>COUNTIF('REKOD PRESTASI MURID'!$I$11:$I$70,5)</f>
        <v>0</v>
      </c>
      <c r="H47" s="26">
        <f>COUNTIF('REKOD PRESTASI MURID'!$I$11:$I$70,6)</f>
        <v>0</v>
      </c>
      <c r="I47" s="39"/>
      <c r="J47" s="26" t="s">
        <v>20</v>
      </c>
      <c r="K47" s="26">
        <f>COUNTIF('REKOD PRESTASI MURID'!$J$11:$J$70,1)</f>
        <v>0</v>
      </c>
      <c r="L47" s="26">
        <f>COUNTIF('REKOD PRESTASI MURID'!$J$11:$J$70,2)</f>
        <v>0</v>
      </c>
      <c r="M47" s="26">
        <f>COUNTIF('REKOD PRESTASI MURID'!$J$11:$J$70,3)</f>
        <v>0</v>
      </c>
      <c r="N47" s="26">
        <f>COUNTIF('REKOD PRESTASI MURID'!$J$11:$J$70,4)</f>
        <v>0</v>
      </c>
      <c r="O47" s="26">
        <f>COUNTIF('REKOD PRESTASI MURID'!$J$11:$J$70,5)</f>
        <v>0</v>
      </c>
      <c r="P47" s="26">
        <f>COUNTIF('REKOD PRESTASI MURID'!$J$11:$J$70,6)</f>
        <v>0</v>
      </c>
      <c r="Q47" s="39"/>
    </row>
    <row r="48" spans="1:17" x14ac:dyDescent="0.3">
      <c r="A48" s="39"/>
      <c r="B48" s="50"/>
      <c r="C48" s="50"/>
      <c r="D48" s="50"/>
      <c r="E48" s="50"/>
      <c r="F48" s="50"/>
      <c r="G48" s="50"/>
      <c r="H48" s="50"/>
      <c r="I48" s="39"/>
      <c r="J48" s="50"/>
      <c r="K48" s="50"/>
      <c r="L48" s="50"/>
      <c r="M48" s="50"/>
      <c r="N48" s="50"/>
      <c r="O48" s="50"/>
      <c r="P48" s="50"/>
      <c r="Q48" s="39"/>
    </row>
    <row r="49" spans="1:17" x14ac:dyDescent="0.3">
      <c r="A49" s="39"/>
      <c r="B49" s="50"/>
      <c r="C49" s="50"/>
      <c r="D49" s="50"/>
      <c r="E49" s="50"/>
      <c r="F49" s="50"/>
      <c r="G49" s="50"/>
      <c r="H49" s="50"/>
      <c r="I49" s="39"/>
      <c r="J49" s="50"/>
      <c r="K49" s="50"/>
      <c r="L49" s="50"/>
      <c r="M49" s="50"/>
      <c r="N49" s="50"/>
      <c r="O49" s="50"/>
      <c r="P49" s="50"/>
      <c r="Q49" s="39"/>
    </row>
    <row r="50" spans="1:17" x14ac:dyDescent="0.3">
      <c r="A50" s="39"/>
      <c r="B50" s="50"/>
      <c r="C50" s="50"/>
      <c r="D50" s="50"/>
      <c r="E50" s="50"/>
      <c r="F50" s="50"/>
      <c r="G50" s="50"/>
      <c r="H50" s="50"/>
      <c r="I50" s="39"/>
      <c r="J50" s="50"/>
      <c r="K50" s="50"/>
      <c r="L50" s="50"/>
      <c r="M50" s="50"/>
      <c r="N50" s="50"/>
      <c r="O50" s="50"/>
      <c r="P50" s="50"/>
      <c r="Q50" s="39"/>
    </row>
    <row r="51" spans="1:17" x14ac:dyDescent="0.3">
      <c r="A51" s="39"/>
      <c r="B51" s="50"/>
      <c r="C51" s="50"/>
      <c r="D51" s="50"/>
      <c r="E51" s="50"/>
      <c r="F51" s="50"/>
      <c r="G51" s="50"/>
      <c r="H51" s="50"/>
      <c r="I51" s="39"/>
      <c r="J51" s="50"/>
      <c r="K51" s="50"/>
      <c r="L51" s="50"/>
      <c r="M51" s="50"/>
      <c r="N51" s="50"/>
      <c r="O51" s="50"/>
      <c r="P51" s="50"/>
      <c r="Q51" s="39"/>
    </row>
    <row r="52" spans="1:17" x14ac:dyDescent="0.3">
      <c r="A52" s="39"/>
      <c r="B52" s="50"/>
      <c r="C52" s="50"/>
      <c r="D52" s="50"/>
      <c r="E52" s="50"/>
      <c r="F52" s="50"/>
      <c r="G52" s="50"/>
      <c r="H52" s="50"/>
      <c r="I52" s="39"/>
      <c r="J52" s="50"/>
      <c r="K52" s="50"/>
      <c r="L52" s="50"/>
      <c r="M52" s="50"/>
      <c r="N52" s="50"/>
      <c r="O52" s="50"/>
      <c r="P52" s="50"/>
      <c r="Q52" s="39"/>
    </row>
    <row r="53" spans="1:17" x14ac:dyDescent="0.3">
      <c r="A53" s="39"/>
      <c r="B53" s="50"/>
      <c r="C53" s="50"/>
      <c r="D53" s="50"/>
      <c r="E53" s="50"/>
      <c r="F53" s="50"/>
      <c r="G53" s="50"/>
      <c r="H53" s="50"/>
      <c r="I53" s="39"/>
      <c r="J53" s="50"/>
      <c r="K53" s="50"/>
      <c r="L53" s="50"/>
      <c r="M53" s="50"/>
      <c r="N53" s="50"/>
      <c r="O53" s="50"/>
      <c r="P53" s="50"/>
      <c r="Q53" s="39"/>
    </row>
    <row r="54" spans="1:17" x14ac:dyDescent="0.3">
      <c r="A54" s="39"/>
      <c r="B54" s="50"/>
      <c r="C54" s="50"/>
      <c r="D54" s="50"/>
      <c r="E54" s="50"/>
      <c r="F54" s="50"/>
      <c r="G54" s="50"/>
      <c r="H54" s="50"/>
      <c r="I54" s="39"/>
      <c r="J54" s="50"/>
      <c r="K54" s="50"/>
      <c r="L54" s="50"/>
      <c r="M54" s="50"/>
      <c r="N54" s="50"/>
      <c r="O54" s="50"/>
      <c r="P54" s="50"/>
      <c r="Q54" s="39"/>
    </row>
    <row r="55" spans="1:17" x14ac:dyDescent="0.3">
      <c r="A55" s="39"/>
      <c r="B55" s="50"/>
      <c r="C55" s="50"/>
      <c r="D55" s="50"/>
      <c r="E55" s="50"/>
      <c r="F55" s="50"/>
      <c r="G55" s="50"/>
      <c r="H55" s="50"/>
      <c r="I55" s="39"/>
      <c r="J55" s="50"/>
      <c r="K55" s="50"/>
      <c r="L55" s="50"/>
      <c r="M55" s="50"/>
      <c r="N55" s="50"/>
      <c r="O55" s="50"/>
      <c r="P55" s="50"/>
      <c r="Q55" s="39"/>
    </row>
    <row r="56" spans="1:17" x14ac:dyDescent="0.3">
      <c r="A56" s="39"/>
      <c r="B56" s="50"/>
      <c r="C56" s="50"/>
      <c r="D56" s="50"/>
      <c r="E56" s="50"/>
      <c r="F56" s="50"/>
      <c r="G56" s="50"/>
      <c r="H56" s="50"/>
      <c r="I56" s="39"/>
      <c r="J56" s="50"/>
      <c r="K56" s="50"/>
      <c r="L56" s="50"/>
      <c r="M56" s="50"/>
      <c r="N56" s="50"/>
      <c r="O56" s="50"/>
      <c r="P56" s="50"/>
      <c r="Q56" s="39"/>
    </row>
    <row r="57" spans="1:17" x14ac:dyDescent="0.3">
      <c r="A57" s="39"/>
      <c r="B57" s="50"/>
      <c r="C57" s="50"/>
      <c r="D57" s="50"/>
      <c r="E57" s="50"/>
      <c r="F57" s="50"/>
      <c r="G57" s="50"/>
      <c r="H57" s="50"/>
      <c r="I57" s="39"/>
      <c r="J57" s="50"/>
      <c r="K57" s="50"/>
      <c r="L57" s="50"/>
      <c r="M57" s="50"/>
      <c r="N57" s="50"/>
      <c r="O57" s="50"/>
      <c r="P57" s="50"/>
      <c r="Q57" s="39"/>
    </row>
    <row r="58" spans="1:17" x14ac:dyDescent="0.3">
      <c r="A58" s="39"/>
      <c r="B58" s="50"/>
      <c r="C58" s="50"/>
      <c r="D58" s="50"/>
      <c r="E58" s="50"/>
      <c r="F58" s="50"/>
      <c r="G58" s="50"/>
      <c r="H58" s="50"/>
      <c r="I58" s="39"/>
      <c r="J58" s="50"/>
      <c r="K58" s="50"/>
      <c r="L58" s="50"/>
      <c r="M58" s="50"/>
      <c r="N58" s="50"/>
      <c r="O58" s="50"/>
      <c r="P58" s="50"/>
      <c r="Q58" s="39"/>
    </row>
    <row r="59" spans="1:17" x14ac:dyDescent="0.3">
      <c r="A59" s="39"/>
      <c r="B59" s="50"/>
      <c r="C59" s="50"/>
      <c r="D59" s="50"/>
      <c r="E59" s="50"/>
      <c r="F59" s="50"/>
      <c r="G59" s="50"/>
      <c r="H59" s="50"/>
      <c r="I59" s="39"/>
      <c r="J59" s="50"/>
      <c r="K59" s="50"/>
      <c r="L59" s="50"/>
      <c r="M59" s="50"/>
      <c r="N59" s="50"/>
      <c r="O59" s="50"/>
      <c r="P59" s="50"/>
      <c r="Q59" s="39"/>
    </row>
    <row r="60" spans="1:17" x14ac:dyDescent="0.3">
      <c r="A60" s="39"/>
      <c r="B60" s="50"/>
      <c r="C60" s="50"/>
      <c r="D60" s="50"/>
      <c r="E60" s="50"/>
      <c r="F60" s="30" t="s">
        <v>27</v>
      </c>
      <c r="G60" s="31">
        <f>SUM(C47:H47)</f>
        <v>0</v>
      </c>
      <c r="H60" s="30" t="s">
        <v>28</v>
      </c>
      <c r="I60" s="40"/>
      <c r="J60" s="50"/>
      <c r="K60" s="50"/>
      <c r="L60" s="50"/>
      <c r="M60" s="50"/>
      <c r="N60" s="30" t="s">
        <v>27</v>
      </c>
      <c r="O60" s="31">
        <f>SUM(K47:P47)</f>
        <v>0</v>
      </c>
      <c r="P60" s="30" t="s">
        <v>28</v>
      </c>
      <c r="Q60" s="40"/>
    </row>
    <row r="61" spans="1:17" x14ac:dyDescent="0.3">
      <c r="A61" s="39"/>
      <c r="B61" s="39"/>
      <c r="C61" s="39"/>
      <c r="D61" s="39"/>
      <c r="E61" s="39"/>
      <c r="F61" s="39"/>
      <c r="G61" s="40"/>
      <c r="H61" s="198"/>
      <c r="I61" s="40"/>
      <c r="J61" s="39"/>
      <c r="K61" s="39"/>
      <c r="L61" s="39"/>
      <c r="M61" s="39"/>
      <c r="N61" s="39"/>
      <c r="O61" s="40"/>
      <c r="P61" s="198"/>
      <c r="Q61" s="40"/>
    </row>
    <row r="62" spans="1:17" x14ac:dyDescent="0.3">
      <c r="A62" s="39"/>
      <c r="B62" s="45"/>
      <c r="C62" s="45"/>
      <c r="D62" s="45"/>
      <c r="E62" s="45"/>
      <c r="F62" s="45"/>
      <c r="G62" s="12"/>
      <c r="H62" s="198"/>
      <c r="I62" s="40"/>
      <c r="J62" s="39"/>
      <c r="K62" s="39"/>
      <c r="L62" s="39"/>
      <c r="M62" s="39"/>
      <c r="N62" s="39"/>
      <c r="O62" s="40"/>
      <c r="P62" s="198"/>
      <c r="Q62" s="40"/>
    </row>
    <row r="63" spans="1:17" ht="18.75" x14ac:dyDescent="0.3">
      <c r="A63" s="39"/>
      <c r="B63" s="46" t="str">
        <f>'REKOD PRESTASI MURID'!K10</f>
        <v>SK 2.3  PERHUBUNGAN</v>
      </c>
      <c r="C63" s="11"/>
      <c r="D63" s="11"/>
      <c r="E63" s="11"/>
      <c r="F63" s="11"/>
      <c r="G63" s="11"/>
      <c r="H63" s="41"/>
      <c r="I63" s="40"/>
      <c r="J63" s="46" t="str">
        <f>'REKOD PRESTASI MURID'!L10</f>
        <v xml:space="preserve">SK 3.1  PENYAKIT </v>
      </c>
      <c r="K63" s="11"/>
      <c r="L63" s="11"/>
      <c r="M63" s="11"/>
      <c r="N63" s="11"/>
      <c r="O63" s="11"/>
      <c r="P63" s="10"/>
      <c r="Q63" s="40"/>
    </row>
    <row r="64" spans="1:17" x14ac:dyDescent="0.3">
      <c r="A64" s="39"/>
      <c r="B64" s="29" t="s">
        <v>16</v>
      </c>
      <c r="C64" s="28" t="s">
        <v>21</v>
      </c>
      <c r="D64" s="28" t="s">
        <v>22</v>
      </c>
      <c r="E64" s="28" t="s">
        <v>23</v>
      </c>
      <c r="F64" s="28" t="s">
        <v>24</v>
      </c>
      <c r="G64" s="28" t="s">
        <v>25</v>
      </c>
      <c r="H64" s="28" t="s">
        <v>26</v>
      </c>
      <c r="I64" s="39"/>
      <c r="J64" s="29" t="s">
        <v>16</v>
      </c>
      <c r="K64" s="28" t="s">
        <v>21</v>
      </c>
      <c r="L64" s="28" t="s">
        <v>22</v>
      </c>
      <c r="M64" s="28" t="s">
        <v>23</v>
      </c>
      <c r="N64" s="28" t="s">
        <v>24</v>
      </c>
      <c r="O64" s="28" t="s">
        <v>25</v>
      </c>
      <c r="P64" s="28" t="s">
        <v>26</v>
      </c>
      <c r="Q64" s="39"/>
    </row>
    <row r="65" spans="1:17" x14ac:dyDescent="0.3">
      <c r="A65" s="39"/>
      <c r="B65" s="26" t="s">
        <v>20</v>
      </c>
      <c r="C65" s="26">
        <f>COUNTIF('REKOD PRESTASI MURID'!$K$11:$K$70,1)</f>
        <v>0</v>
      </c>
      <c r="D65" s="26">
        <f>COUNTIF('REKOD PRESTASI MURID'!$K$11:$K$70,2)</f>
        <v>0</v>
      </c>
      <c r="E65" s="26">
        <f>COUNTIF('REKOD PRESTASI MURID'!$K$11:$K$70,3)</f>
        <v>0</v>
      </c>
      <c r="F65" s="26">
        <f>COUNTIF('REKOD PRESTASI MURID'!$K$11:$K$70,4)</f>
        <v>0</v>
      </c>
      <c r="G65" s="26">
        <f>COUNTIF('REKOD PRESTASI MURID'!$K$11:$K$70,5)</f>
        <v>0</v>
      </c>
      <c r="H65" s="26">
        <f>COUNTIF('REKOD PRESTASI MURID'!$K$11:$K$70,6)</f>
        <v>0</v>
      </c>
      <c r="I65" s="39"/>
      <c r="J65" s="26" t="s">
        <v>20</v>
      </c>
      <c r="K65" s="26">
        <f>COUNTIF('REKOD PRESTASI MURID'!$L$11:$L$70,1)</f>
        <v>0</v>
      </c>
      <c r="L65" s="26">
        <f>COUNTIF('REKOD PRESTASI MURID'!$L$11:$L$70,2)</f>
        <v>0</v>
      </c>
      <c r="M65" s="26">
        <f>COUNTIF('REKOD PRESTASI MURID'!$L$11:$L$70,3)</f>
        <v>0</v>
      </c>
      <c r="N65" s="26">
        <f>COUNTIF('REKOD PRESTASI MURID'!$L$11:$L$70,4)</f>
        <v>0</v>
      </c>
      <c r="O65" s="26">
        <f>COUNTIF('REKOD PRESTASI MURID'!$L$11:$L$70,5)</f>
        <v>0</v>
      </c>
      <c r="P65" s="26">
        <f>COUNTIF('REKOD PRESTASI MURID'!$L$11:$L$70,6)</f>
        <v>0</v>
      </c>
      <c r="Q65" s="39"/>
    </row>
    <row r="66" spans="1:17" x14ac:dyDescent="0.3">
      <c r="A66" s="39"/>
      <c r="B66" s="50"/>
      <c r="C66" s="50"/>
      <c r="D66" s="50"/>
      <c r="E66" s="50"/>
      <c r="F66" s="50"/>
      <c r="G66" s="50"/>
      <c r="H66" s="50"/>
      <c r="I66" s="39"/>
      <c r="J66" s="50"/>
      <c r="K66" s="50"/>
      <c r="L66" s="50"/>
      <c r="M66" s="50"/>
      <c r="N66" s="50"/>
      <c r="O66" s="50"/>
      <c r="P66" s="50"/>
      <c r="Q66" s="39"/>
    </row>
    <row r="67" spans="1:17" x14ac:dyDescent="0.3">
      <c r="A67" s="39"/>
      <c r="B67" s="50"/>
      <c r="C67" s="50"/>
      <c r="D67" s="50"/>
      <c r="E67" s="50"/>
      <c r="F67" s="50"/>
      <c r="G67" s="50"/>
      <c r="H67" s="50"/>
      <c r="I67" s="39"/>
      <c r="J67" s="50"/>
      <c r="K67" s="50"/>
      <c r="L67" s="50"/>
      <c r="M67" s="50"/>
      <c r="N67" s="27"/>
      <c r="O67" s="27"/>
      <c r="P67" s="27"/>
      <c r="Q67" s="39"/>
    </row>
    <row r="68" spans="1:17" x14ac:dyDescent="0.3">
      <c r="A68" s="39"/>
      <c r="B68" s="50"/>
      <c r="C68" s="50"/>
      <c r="D68" s="50"/>
      <c r="E68" s="50"/>
      <c r="F68" s="50"/>
      <c r="G68" s="50"/>
      <c r="H68" s="50"/>
      <c r="I68" s="39"/>
      <c r="J68" s="50"/>
      <c r="K68" s="50"/>
      <c r="L68" s="50"/>
      <c r="M68" s="50"/>
      <c r="N68" s="27"/>
      <c r="O68" s="27"/>
      <c r="P68" s="27"/>
      <c r="Q68" s="39"/>
    </row>
    <row r="69" spans="1:17" x14ac:dyDescent="0.3">
      <c r="A69" s="39"/>
      <c r="B69" s="50"/>
      <c r="C69" s="50"/>
      <c r="D69" s="50"/>
      <c r="E69" s="50"/>
      <c r="F69" s="50"/>
      <c r="G69" s="50"/>
      <c r="H69" s="50"/>
      <c r="I69" s="39"/>
      <c r="J69" s="50"/>
      <c r="K69" s="50"/>
      <c r="L69" s="50"/>
      <c r="M69" s="50"/>
      <c r="N69" s="27"/>
      <c r="O69" s="27"/>
      <c r="P69" s="27"/>
      <c r="Q69" s="39"/>
    </row>
    <row r="70" spans="1:17" x14ac:dyDescent="0.3">
      <c r="A70" s="39"/>
      <c r="B70" s="50"/>
      <c r="C70" s="50"/>
      <c r="D70" s="50"/>
      <c r="E70" s="50"/>
      <c r="F70" s="50"/>
      <c r="G70" s="50"/>
      <c r="H70" s="50"/>
      <c r="I70" s="39"/>
      <c r="J70" s="50"/>
      <c r="K70" s="50"/>
      <c r="L70" s="50"/>
      <c r="M70" s="50"/>
      <c r="N70" s="27"/>
      <c r="O70" s="27"/>
      <c r="P70" s="27"/>
      <c r="Q70" s="39"/>
    </row>
    <row r="71" spans="1:17" x14ac:dyDescent="0.3">
      <c r="A71" s="39"/>
      <c r="B71" s="50"/>
      <c r="C71" s="50"/>
      <c r="D71" s="50"/>
      <c r="E71" s="50"/>
      <c r="F71" s="50"/>
      <c r="G71" s="50"/>
      <c r="H71" s="50"/>
      <c r="I71" s="39"/>
      <c r="J71" s="50"/>
      <c r="K71" s="50"/>
      <c r="L71" s="50"/>
      <c r="M71" s="50"/>
      <c r="N71" s="27"/>
      <c r="O71" s="27"/>
      <c r="P71" s="27"/>
      <c r="Q71" s="39"/>
    </row>
    <row r="72" spans="1:17" x14ac:dyDescent="0.3">
      <c r="A72" s="39"/>
      <c r="B72" s="50"/>
      <c r="C72" s="50"/>
      <c r="D72" s="50"/>
      <c r="E72" s="50"/>
      <c r="F72" s="50"/>
      <c r="G72" s="50"/>
      <c r="H72" s="50"/>
      <c r="I72" s="39"/>
      <c r="J72" s="50"/>
      <c r="K72" s="50"/>
      <c r="L72" s="50"/>
      <c r="M72" s="50"/>
      <c r="N72" s="27"/>
      <c r="O72" s="27"/>
      <c r="P72" s="27"/>
      <c r="Q72" s="39"/>
    </row>
    <row r="73" spans="1:17" x14ac:dyDescent="0.3">
      <c r="A73" s="39"/>
      <c r="B73" s="50"/>
      <c r="C73" s="50"/>
      <c r="D73" s="50"/>
      <c r="E73" s="50"/>
      <c r="F73" s="50"/>
      <c r="G73" s="50"/>
      <c r="H73" s="50"/>
      <c r="I73" s="39"/>
      <c r="J73" s="50"/>
      <c r="K73" s="50"/>
      <c r="L73" s="50"/>
      <c r="M73" s="50"/>
      <c r="N73" s="27"/>
      <c r="O73" s="27"/>
      <c r="P73" s="27"/>
      <c r="Q73" s="39"/>
    </row>
    <row r="74" spans="1:17" x14ac:dyDescent="0.3">
      <c r="A74" s="39"/>
      <c r="B74" s="50"/>
      <c r="C74" s="50"/>
      <c r="D74" s="50"/>
      <c r="E74" s="50"/>
      <c r="F74" s="50"/>
      <c r="G74" s="50"/>
      <c r="H74" s="50"/>
      <c r="I74" s="39"/>
      <c r="J74" s="50"/>
      <c r="K74" s="50"/>
      <c r="L74" s="50"/>
      <c r="M74" s="50"/>
      <c r="N74" s="27"/>
      <c r="O74" s="27"/>
      <c r="P74" s="27"/>
      <c r="Q74" s="39"/>
    </row>
    <row r="75" spans="1:17" x14ac:dyDescent="0.3">
      <c r="A75" s="39"/>
      <c r="B75" s="50"/>
      <c r="C75" s="50"/>
      <c r="D75" s="50"/>
      <c r="E75" s="50"/>
      <c r="F75" s="50"/>
      <c r="G75" s="50"/>
      <c r="H75" s="50"/>
      <c r="I75" s="39"/>
      <c r="J75" s="50"/>
      <c r="K75" s="50"/>
      <c r="L75" s="50"/>
      <c r="M75" s="50"/>
      <c r="N75" s="50"/>
      <c r="O75" s="50"/>
      <c r="P75" s="50"/>
      <c r="Q75" s="39"/>
    </row>
    <row r="76" spans="1:17" x14ac:dyDescent="0.3">
      <c r="A76" s="39"/>
      <c r="B76" s="50"/>
      <c r="C76" s="50"/>
      <c r="D76" s="50"/>
      <c r="E76" s="50"/>
      <c r="F76" s="50"/>
      <c r="G76" s="50"/>
      <c r="H76" s="50"/>
      <c r="I76" s="39"/>
      <c r="J76" s="50"/>
      <c r="K76" s="50"/>
      <c r="L76" s="50"/>
      <c r="M76" s="50"/>
      <c r="N76" s="50"/>
      <c r="O76" s="50"/>
      <c r="P76" s="50"/>
      <c r="Q76" s="39"/>
    </row>
    <row r="77" spans="1:17" x14ac:dyDescent="0.3">
      <c r="A77" s="39"/>
      <c r="B77" s="50"/>
      <c r="C77" s="50"/>
      <c r="D77" s="50"/>
      <c r="E77" s="50"/>
      <c r="F77" s="50"/>
      <c r="G77" s="50"/>
      <c r="H77" s="50"/>
      <c r="I77" s="39"/>
      <c r="J77" s="50"/>
      <c r="K77" s="50"/>
      <c r="L77" s="50"/>
      <c r="M77" s="50"/>
      <c r="N77" s="50"/>
      <c r="O77" s="50"/>
      <c r="P77" s="50"/>
      <c r="Q77" s="39"/>
    </row>
    <row r="78" spans="1:17" x14ac:dyDescent="0.3">
      <c r="A78" s="39"/>
      <c r="B78" s="50"/>
      <c r="C78" s="50"/>
      <c r="D78" s="50"/>
      <c r="E78" s="50"/>
      <c r="F78" s="30" t="s">
        <v>27</v>
      </c>
      <c r="G78" s="31">
        <f>SUM(C65:H65)</f>
        <v>0</v>
      </c>
      <c r="H78" s="30" t="s">
        <v>28</v>
      </c>
      <c r="I78" s="40"/>
      <c r="J78" s="50"/>
      <c r="K78" s="50"/>
      <c r="L78" s="50"/>
      <c r="M78" s="50"/>
      <c r="N78" s="30" t="s">
        <v>27</v>
      </c>
      <c r="O78" s="31">
        <f>SUM(K65:P65)</f>
        <v>0</v>
      </c>
      <c r="P78" s="30" t="s">
        <v>28</v>
      </c>
      <c r="Q78" s="39"/>
    </row>
    <row r="79" spans="1:17" x14ac:dyDescent="0.3">
      <c r="A79" s="45"/>
      <c r="B79" s="45"/>
      <c r="C79" s="45"/>
      <c r="D79" s="45"/>
      <c r="E79" s="45"/>
      <c r="F79" s="45"/>
      <c r="G79" s="12"/>
      <c r="H79" s="197"/>
      <c r="I79" s="12"/>
      <c r="J79" s="45"/>
      <c r="K79" s="45"/>
      <c r="L79" s="45"/>
      <c r="M79" s="45"/>
      <c r="N79" s="45"/>
      <c r="O79" s="12"/>
      <c r="P79" s="197"/>
      <c r="Q79" s="45"/>
    </row>
    <row r="80" spans="1:17" x14ac:dyDescent="0.3">
      <c r="A80" s="45"/>
      <c r="B80" s="45"/>
      <c r="C80" s="45"/>
      <c r="D80" s="45"/>
      <c r="E80" s="45"/>
      <c r="F80" s="45"/>
      <c r="G80" s="12"/>
      <c r="H80" s="197"/>
      <c r="I80" s="12"/>
      <c r="J80" s="45"/>
      <c r="K80" s="45"/>
      <c r="L80" s="45"/>
      <c r="M80" s="45"/>
      <c r="N80" s="45"/>
      <c r="O80" s="12"/>
      <c r="P80" s="197"/>
      <c r="Q80" s="45"/>
    </row>
    <row r="81" spans="1:17" ht="18.75" x14ac:dyDescent="0.3">
      <c r="A81" s="45"/>
      <c r="B81" s="46" t="str">
        <f>'REKOD PRESTASI MURID'!M10</f>
        <v xml:space="preserve">SK 3.2  KESELAMATAN
</v>
      </c>
      <c r="C81" s="11"/>
      <c r="D81" s="11"/>
      <c r="E81" s="11"/>
      <c r="F81" s="11"/>
      <c r="G81" s="11"/>
      <c r="H81" s="10"/>
      <c r="I81" s="12"/>
      <c r="J81" s="46" t="str">
        <f>'REKOD PRESTASI MURID'!N10</f>
        <v>SK 3.3  PERTOLONGAN CEMAS</v>
      </c>
      <c r="K81" s="11"/>
      <c r="L81" s="11"/>
      <c r="M81" s="11"/>
      <c r="N81" s="11"/>
      <c r="O81" s="11"/>
      <c r="P81" s="20"/>
      <c r="Q81" s="45"/>
    </row>
    <row r="82" spans="1:17" x14ac:dyDescent="0.3">
      <c r="A82" s="39"/>
      <c r="B82" s="29" t="s">
        <v>16</v>
      </c>
      <c r="C82" s="28" t="s">
        <v>21</v>
      </c>
      <c r="D82" s="28" t="s">
        <v>22</v>
      </c>
      <c r="E82" s="28" t="s">
        <v>23</v>
      </c>
      <c r="F82" s="28" t="s">
        <v>24</v>
      </c>
      <c r="G82" s="28" t="s">
        <v>25</v>
      </c>
      <c r="H82" s="28" t="s">
        <v>26</v>
      </c>
      <c r="I82" s="39"/>
      <c r="J82" s="29" t="s">
        <v>16</v>
      </c>
      <c r="K82" s="28" t="s">
        <v>21</v>
      </c>
      <c r="L82" s="28" t="s">
        <v>22</v>
      </c>
      <c r="M82" s="28" t="s">
        <v>23</v>
      </c>
      <c r="N82" s="28" t="s">
        <v>24</v>
      </c>
      <c r="O82" s="28" t="s">
        <v>25</v>
      </c>
      <c r="P82" s="28" t="s">
        <v>26</v>
      </c>
      <c r="Q82" s="39"/>
    </row>
    <row r="83" spans="1:17" x14ac:dyDescent="0.3">
      <c r="A83" s="39"/>
      <c r="B83" s="26" t="s">
        <v>20</v>
      </c>
      <c r="C83" s="26">
        <f>COUNTIF('REKOD PRESTASI MURID'!$M$11:$M$70,1)</f>
        <v>0</v>
      </c>
      <c r="D83" s="26">
        <f>COUNTIF('REKOD PRESTASI MURID'!$M$11:$M$70,2)</f>
        <v>0</v>
      </c>
      <c r="E83" s="26">
        <f>COUNTIF('REKOD PRESTASI MURID'!$M$11:$M$70,3)</f>
        <v>0</v>
      </c>
      <c r="F83" s="26">
        <f>COUNTIF('REKOD PRESTASI MURID'!$M$11:$M$70,4)</f>
        <v>0</v>
      </c>
      <c r="G83" s="26">
        <f>COUNTIF('REKOD PRESTASI MURID'!$M$11:$M$70,5)</f>
        <v>0</v>
      </c>
      <c r="H83" s="26">
        <f>COUNTIF('REKOD PRESTASI MURID'!$M$11:$M$70,6)</f>
        <v>0</v>
      </c>
      <c r="I83" s="39"/>
      <c r="J83" s="26" t="s">
        <v>20</v>
      </c>
      <c r="K83" s="26">
        <f>COUNTIF('REKOD PRESTASI MURID'!$N$11:$N$70,1)</f>
        <v>0</v>
      </c>
      <c r="L83" s="26">
        <f>COUNTIF('REKOD PRESTASI MURID'!$N$11:$N$70,2)</f>
        <v>0</v>
      </c>
      <c r="M83" s="26">
        <f>COUNTIF('REKOD PRESTASI MURID'!$N$11:$N$70,3)</f>
        <v>0</v>
      </c>
      <c r="N83" s="26">
        <f>COUNTIF('REKOD PRESTASI MURID'!$N$11:$N$70,4)</f>
        <v>0</v>
      </c>
      <c r="O83" s="26">
        <f>COUNTIF('REKOD PRESTASI MURID'!$N$11:$N$70,5)</f>
        <v>0</v>
      </c>
      <c r="P83" s="26">
        <f>COUNTIF('REKOD PRESTASI MURID'!$N$11:$N$70,6)</f>
        <v>0</v>
      </c>
      <c r="Q83" s="39"/>
    </row>
    <row r="84" spans="1:17" x14ac:dyDescent="0.3">
      <c r="A84" s="39"/>
      <c r="B84" s="50"/>
      <c r="C84" s="50"/>
      <c r="D84" s="50"/>
      <c r="E84" s="50"/>
      <c r="F84" s="50"/>
      <c r="G84" s="50"/>
      <c r="H84" s="50"/>
      <c r="I84" s="39"/>
      <c r="J84" s="50"/>
      <c r="K84" s="50"/>
      <c r="L84" s="50"/>
      <c r="M84" s="50"/>
      <c r="N84" s="50"/>
      <c r="O84" s="50"/>
      <c r="P84" s="50"/>
      <c r="Q84" s="39"/>
    </row>
    <row r="85" spans="1:17" x14ac:dyDescent="0.3">
      <c r="A85" s="39"/>
      <c r="B85" s="50"/>
      <c r="C85" s="50"/>
      <c r="D85" s="50"/>
      <c r="E85" s="50"/>
      <c r="F85" s="50"/>
      <c r="G85" s="50"/>
      <c r="H85" s="50"/>
      <c r="I85" s="39"/>
      <c r="J85" s="50"/>
      <c r="K85" s="50"/>
      <c r="L85" s="50"/>
      <c r="M85" s="50"/>
      <c r="N85" s="50"/>
      <c r="O85" s="50"/>
      <c r="P85" s="50"/>
      <c r="Q85" s="39"/>
    </row>
    <row r="86" spans="1:17" x14ac:dyDescent="0.3">
      <c r="A86" s="39"/>
      <c r="B86" s="50"/>
      <c r="C86" s="50"/>
      <c r="D86" s="50"/>
      <c r="E86" s="50"/>
      <c r="F86" s="50"/>
      <c r="G86" s="50"/>
      <c r="H86" s="50"/>
      <c r="I86" s="39"/>
      <c r="J86" s="50"/>
      <c r="K86" s="50"/>
      <c r="L86" s="50"/>
      <c r="M86" s="50"/>
      <c r="N86" s="50"/>
      <c r="O86" s="50"/>
      <c r="P86" s="50"/>
      <c r="Q86" s="39"/>
    </row>
    <row r="87" spans="1:17" x14ac:dyDescent="0.3">
      <c r="A87" s="39"/>
      <c r="B87" s="50"/>
      <c r="C87" s="50"/>
      <c r="D87" s="50"/>
      <c r="E87" s="50"/>
      <c r="F87" s="50"/>
      <c r="G87" s="50"/>
      <c r="H87" s="50"/>
      <c r="I87" s="39"/>
      <c r="J87" s="50"/>
      <c r="K87" s="50"/>
      <c r="L87" s="50"/>
      <c r="M87" s="50"/>
      <c r="N87" s="50"/>
      <c r="O87" s="50"/>
      <c r="P87" s="50"/>
      <c r="Q87" s="39"/>
    </row>
    <row r="88" spans="1:17" x14ac:dyDescent="0.3">
      <c r="A88" s="39"/>
      <c r="B88" s="50"/>
      <c r="C88" s="50"/>
      <c r="D88" s="50"/>
      <c r="E88" s="50"/>
      <c r="F88" s="50"/>
      <c r="G88" s="50"/>
      <c r="H88" s="50"/>
      <c r="I88" s="39"/>
      <c r="J88" s="50"/>
      <c r="K88" s="50"/>
      <c r="L88" s="50"/>
      <c r="M88" s="50"/>
      <c r="N88" s="50"/>
      <c r="O88" s="50"/>
      <c r="P88" s="50"/>
      <c r="Q88" s="39"/>
    </row>
    <row r="89" spans="1:17" x14ac:dyDescent="0.3">
      <c r="A89" s="39"/>
      <c r="B89" s="50"/>
      <c r="C89" s="50"/>
      <c r="D89" s="50"/>
      <c r="E89" s="50"/>
      <c r="F89" s="50"/>
      <c r="G89" s="50"/>
      <c r="H89" s="50"/>
      <c r="I89" s="39"/>
      <c r="J89" s="50"/>
      <c r="K89" s="50"/>
      <c r="L89" s="50"/>
      <c r="M89" s="50"/>
      <c r="N89" s="50"/>
      <c r="O89" s="50"/>
      <c r="P89" s="50"/>
      <c r="Q89" s="39"/>
    </row>
    <row r="90" spans="1:17" x14ac:dyDescent="0.3">
      <c r="A90" s="39"/>
      <c r="B90" s="50"/>
      <c r="C90" s="50"/>
      <c r="D90" s="50"/>
      <c r="E90" s="50"/>
      <c r="F90" s="50"/>
      <c r="G90" s="50"/>
      <c r="H90" s="50"/>
      <c r="I90" s="39"/>
      <c r="J90" s="50"/>
      <c r="K90" s="50"/>
      <c r="L90" s="50"/>
      <c r="M90" s="50"/>
      <c r="N90" s="50"/>
      <c r="O90" s="50"/>
      <c r="P90" s="50"/>
      <c r="Q90" s="39"/>
    </row>
    <row r="91" spans="1:17" x14ac:dyDescent="0.3">
      <c r="A91" s="39"/>
      <c r="B91" s="50"/>
      <c r="C91" s="50"/>
      <c r="D91" s="50"/>
      <c r="E91" s="50"/>
      <c r="F91" s="50"/>
      <c r="G91" s="50"/>
      <c r="H91" s="50"/>
      <c r="I91" s="39"/>
      <c r="J91" s="50"/>
      <c r="K91" s="50"/>
      <c r="L91" s="50"/>
      <c r="M91" s="50"/>
      <c r="N91" s="50"/>
      <c r="O91" s="50"/>
      <c r="P91" s="50"/>
      <c r="Q91" s="39"/>
    </row>
    <row r="92" spans="1:17" x14ac:dyDescent="0.3">
      <c r="A92" s="39"/>
      <c r="B92" s="50"/>
      <c r="C92" s="50"/>
      <c r="D92" s="50"/>
      <c r="E92" s="50"/>
      <c r="F92" s="50"/>
      <c r="G92" s="50"/>
      <c r="H92" s="50"/>
      <c r="I92" s="39"/>
      <c r="J92" s="50"/>
      <c r="K92" s="50"/>
      <c r="L92" s="50"/>
      <c r="M92" s="50"/>
      <c r="N92" s="50"/>
      <c r="O92" s="50"/>
      <c r="P92" s="50"/>
      <c r="Q92" s="39"/>
    </row>
    <row r="93" spans="1:17" x14ac:dyDescent="0.3">
      <c r="A93" s="39"/>
      <c r="B93" s="50"/>
      <c r="C93" s="50"/>
      <c r="D93" s="50"/>
      <c r="E93" s="50"/>
      <c r="F93" s="50"/>
      <c r="G93" s="50"/>
      <c r="H93" s="50"/>
      <c r="I93" s="39"/>
      <c r="J93" s="50"/>
      <c r="K93" s="50"/>
      <c r="L93" s="50"/>
      <c r="M93" s="50"/>
      <c r="N93" s="50"/>
      <c r="O93" s="50"/>
      <c r="P93" s="50"/>
      <c r="Q93" s="39"/>
    </row>
    <row r="94" spans="1:17" x14ac:dyDescent="0.3">
      <c r="A94" s="39"/>
      <c r="B94" s="50"/>
      <c r="C94" s="50"/>
      <c r="D94" s="50"/>
      <c r="E94" s="50"/>
      <c r="F94" s="50"/>
      <c r="G94" s="50"/>
      <c r="H94" s="50"/>
      <c r="I94" s="39"/>
      <c r="J94" s="50"/>
      <c r="K94" s="50"/>
      <c r="L94" s="50"/>
      <c r="M94" s="50"/>
      <c r="N94" s="50"/>
      <c r="O94" s="50"/>
      <c r="P94" s="50"/>
      <c r="Q94" s="39"/>
    </row>
    <row r="95" spans="1:17" x14ac:dyDescent="0.3">
      <c r="A95" s="39"/>
      <c r="B95" s="50"/>
      <c r="C95" s="50"/>
      <c r="D95" s="50"/>
      <c r="E95" s="50"/>
      <c r="F95" s="50"/>
      <c r="G95" s="50"/>
      <c r="H95" s="50"/>
      <c r="I95" s="39"/>
      <c r="J95" s="50"/>
      <c r="K95" s="50"/>
      <c r="L95" s="50"/>
      <c r="M95" s="50"/>
      <c r="N95" s="50"/>
      <c r="O95" s="50"/>
      <c r="P95" s="50"/>
      <c r="Q95" s="39"/>
    </row>
    <row r="96" spans="1:17" x14ac:dyDescent="0.3">
      <c r="A96" s="39"/>
      <c r="B96" s="50"/>
      <c r="C96" s="50"/>
      <c r="D96" s="50"/>
      <c r="E96" s="50"/>
      <c r="F96" s="30" t="s">
        <v>27</v>
      </c>
      <c r="G96" s="31">
        <f>SUM(C83:H83)</f>
        <v>0</v>
      </c>
      <c r="H96" s="30" t="s">
        <v>28</v>
      </c>
      <c r="I96" s="40"/>
      <c r="J96" s="50"/>
      <c r="K96" s="50"/>
      <c r="L96" s="50"/>
      <c r="M96" s="50"/>
      <c r="N96" s="30" t="s">
        <v>27</v>
      </c>
      <c r="O96" s="31">
        <f>SUM(K83:P83)</f>
        <v>0</v>
      </c>
      <c r="P96" s="30" t="s">
        <v>28</v>
      </c>
      <c r="Q96" s="39"/>
    </row>
    <row r="97" spans="1:17" x14ac:dyDescent="0.3">
      <c r="A97" s="45"/>
      <c r="B97" s="45"/>
      <c r="C97" s="45"/>
      <c r="D97" s="45"/>
      <c r="E97" s="45"/>
      <c r="F97" s="45"/>
      <c r="G97" s="12"/>
      <c r="H97" s="197"/>
      <c r="I97" s="12"/>
      <c r="J97" s="45"/>
      <c r="K97" s="45"/>
      <c r="L97" s="45"/>
      <c r="M97" s="45"/>
      <c r="N97" s="45"/>
      <c r="O97" s="45"/>
      <c r="P97" s="197"/>
      <c r="Q97" s="45"/>
    </row>
    <row r="98" spans="1:17" x14ac:dyDescent="0.3">
      <c r="A98" s="45"/>
      <c r="B98" s="45"/>
      <c r="C98" s="45"/>
      <c r="D98" s="45"/>
      <c r="E98" s="45"/>
      <c r="F98" s="45"/>
      <c r="G98" s="12"/>
      <c r="H98" s="197"/>
      <c r="I98" s="12"/>
      <c r="J98" s="45"/>
      <c r="K98" s="45"/>
      <c r="L98" s="45"/>
      <c r="M98" s="45"/>
      <c r="N98" s="45"/>
      <c r="O98" s="45"/>
      <c r="P98" s="197"/>
      <c r="Q98" s="45"/>
    </row>
    <row r="99" spans="1:17" ht="18.75" hidden="1" x14ac:dyDescent="0.3">
      <c r="A99" s="45"/>
      <c r="B99" s="46">
        <f>'REKOD PRESTASI MURID'!O10</f>
        <v>0</v>
      </c>
      <c r="C99" s="11"/>
      <c r="D99" s="11"/>
      <c r="E99" s="11"/>
      <c r="F99" s="11"/>
      <c r="G99" s="11"/>
      <c r="H99" s="10"/>
      <c r="I99" s="12"/>
      <c r="J99" s="46">
        <f>'REKOD PRESTASI MURID'!P10</f>
        <v>0</v>
      </c>
      <c r="K99" s="11"/>
      <c r="L99" s="11"/>
      <c r="M99" s="11"/>
      <c r="N99" s="11"/>
      <c r="O99" s="11"/>
      <c r="P99" s="10"/>
      <c r="Q99" s="45"/>
    </row>
    <row r="100" spans="1:17" hidden="1" x14ac:dyDescent="0.3">
      <c r="A100" s="39"/>
      <c r="B100" s="29" t="s">
        <v>16</v>
      </c>
      <c r="C100" s="28" t="s">
        <v>21</v>
      </c>
      <c r="D100" s="28" t="s">
        <v>22</v>
      </c>
      <c r="E100" s="28" t="s">
        <v>23</v>
      </c>
      <c r="F100" s="28" t="s">
        <v>24</v>
      </c>
      <c r="G100" s="28" t="s">
        <v>25</v>
      </c>
      <c r="H100" s="28" t="s">
        <v>26</v>
      </c>
      <c r="I100" s="39"/>
      <c r="J100" s="29" t="s">
        <v>16</v>
      </c>
      <c r="K100" s="28" t="s">
        <v>21</v>
      </c>
      <c r="L100" s="28" t="s">
        <v>22</v>
      </c>
      <c r="M100" s="28" t="s">
        <v>23</v>
      </c>
      <c r="N100" s="28" t="s">
        <v>24</v>
      </c>
      <c r="O100" s="28" t="s">
        <v>25</v>
      </c>
      <c r="P100" s="28" t="s">
        <v>26</v>
      </c>
      <c r="Q100" s="39"/>
    </row>
    <row r="101" spans="1:17" hidden="1" x14ac:dyDescent="0.3">
      <c r="A101" s="39"/>
      <c r="B101" s="26" t="s">
        <v>20</v>
      </c>
      <c r="C101" s="26">
        <f>COUNTIF('REKOD PRESTASI MURID'!$O$11:$O$70,1)</f>
        <v>0</v>
      </c>
      <c r="D101" s="26">
        <f>COUNTIF('REKOD PRESTASI MURID'!$O$11:$O$70,2)</f>
        <v>0</v>
      </c>
      <c r="E101" s="26">
        <f>COUNTIF('REKOD PRESTASI MURID'!$O$11:$O$70,3)</f>
        <v>0</v>
      </c>
      <c r="F101" s="26">
        <f>COUNTIF('REKOD PRESTASI MURID'!$O$11:$O$70,4)</f>
        <v>0</v>
      </c>
      <c r="G101" s="26">
        <f>COUNTIF('REKOD PRESTASI MURID'!$O$11:$O$70,5)</f>
        <v>0</v>
      </c>
      <c r="H101" s="26">
        <f>COUNTIF('REKOD PRESTASI MURID'!$O$11:$O$70,6)</f>
        <v>0</v>
      </c>
      <c r="I101" s="39"/>
      <c r="J101" s="26" t="s">
        <v>20</v>
      </c>
      <c r="K101" s="26">
        <f>COUNTIF('REKOD PRESTASI MURID'!$P$11:$P$70,1)</f>
        <v>0</v>
      </c>
      <c r="L101" s="26">
        <f>COUNTIF('REKOD PRESTASI MURID'!$P$11:$P$70,2)</f>
        <v>0</v>
      </c>
      <c r="M101" s="26">
        <f>COUNTIF('REKOD PRESTASI MURID'!$P$11:$P$70,3)</f>
        <v>0</v>
      </c>
      <c r="N101" s="26">
        <f>COUNTIF('REKOD PRESTASI MURID'!$P$11:$P$70,4)</f>
        <v>0</v>
      </c>
      <c r="O101" s="26">
        <f>COUNTIF('REKOD PRESTASI MURID'!$P$11:$P$70,5)</f>
        <v>0</v>
      </c>
      <c r="P101" s="26">
        <f>COUNTIF('REKOD PRESTASI MURID'!$P$11:$P$70,6)</f>
        <v>0</v>
      </c>
      <c r="Q101" s="39"/>
    </row>
    <row r="102" spans="1:17" hidden="1" x14ac:dyDescent="0.3">
      <c r="A102" s="39"/>
      <c r="B102" s="50"/>
      <c r="C102" s="50"/>
      <c r="D102" s="50"/>
      <c r="E102" s="50"/>
      <c r="F102" s="50"/>
      <c r="G102" s="50"/>
      <c r="H102" s="50"/>
      <c r="I102" s="39"/>
      <c r="J102" s="50"/>
      <c r="K102" s="50"/>
      <c r="L102" s="50"/>
      <c r="M102" s="50"/>
      <c r="N102" s="50"/>
      <c r="O102" s="50"/>
      <c r="P102" s="50"/>
      <c r="Q102" s="39"/>
    </row>
    <row r="103" spans="1:17" hidden="1" x14ac:dyDescent="0.3">
      <c r="A103" s="39"/>
      <c r="B103" s="50"/>
      <c r="C103" s="50"/>
      <c r="D103" s="50"/>
      <c r="E103" s="50"/>
      <c r="F103" s="50"/>
      <c r="G103" s="50"/>
      <c r="H103" s="50"/>
      <c r="I103" s="39"/>
      <c r="J103" s="50"/>
      <c r="K103" s="50"/>
      <c r="L103" s="50"/>
      <c r="M103" s="50"/>
      <c r="N103" s="50"/>
      <c r="O103" s="50"/>
      <c r="P103" s="50"/>
      <c r="Q103" s="39"/>
    </row>
    <row r="104" spans="1:17" hidden="1" x14ac:dyDescent="0.3">
      <c r="A104" s="39"/>
      <c r="B104" s="50"/>
      <c r="C104" s="50"/>
      <c r="D104" s="50"/>
      <c r="E104" s="50"/>
      <c r="F104" s="50"/>
      <c r="G104" s="50"/>
      <c r="H104" s="50"/>
      <c r="I104" s="39"/>
      <c r="J104" s="50"/>
      <c r="K104" s="50"/>
      <c r="L104" s="50"/>
      <c r="M104" s="50"/>
      <c r="N104" s="50"/>
      <c r="O104" s="50"/>
      <c r="P104" s="50"/>
      <c r="Q104" s="39"/>
    </row>
    <row r="105" spans="1:17" hidden="1" x14ac:dyDescent="0.3">
      <c r="A105" s="39"/>
      <c r="B105" s="50"/>
      <c r="C105" s="50"/>
      <c r="D105" s="50"/>
      <c r="E105" s="50"/>
      <c r="F105" s="50"/>
      <c r="G105" s="50"/>
      <c r="H105" s="50"/>
      <c r="I105" s="39"/>
      <c r="J105" s="50"/>
      <c r="K105" s="50"/>
      <c r="L105" s="50"/>
      <c r="M105" s="50"/>
      <c r="N105" s="50"/>
      <c r="O105" s="50"/>
      <c r="P105" s="50"/>
      <c r="Q105" s="39"/>
    </row>
    <row r="106" spans="1:17" hidden="1" x14ac:dyDescent="0.3">
      <c r="A106" s="39"/>
      <c r="B106" s="50"/>
      <c r="C106" s="50"/>
      <c r="D106" s="50"/>
      <c r="E106" s="50"/>
      <c r="F106" s="50"/>
      <c r="G106" s="50"/>
      <c r="H106" s="50"/>
      <c r="I106" s="39"/>
      <c r="J106" s="50"/>
      <c r="K106" s="50"/>
      <c r="L106" s="50"/>
      <c r="M106" s="50"/>
      <c r="N106" s="50"/>
      <c r="O106" s="50"/>
      <c r="P106" s="50"/>
      <c r="Q106" s="39"/>
    </row>
    <row r="107" spans="1:17" hidden="1" x14ac:dyDescent="0.3">
      <c r="A107" s="39"/>
      <c r="B107" s="50"/>
      <c r="C107" s="50"/>
      <c r="D107" s="50"/>
      <c r="E107" s="50"/>
      <c r="F107" s="50"/>
      <c r="G107" s="50"/>
      <c r="H107" s="50"/>
      <c r="I107" s="39"/>
      <c r="J107" s="50"/>
      <c r="K107" s="50"/>
      <c r="L107" s="50"/>
      <c r="M107" s="50"/>
      <c r="N107" s="50"/>
      <c r="O107" s="50"/>
      <c r="P107" s="50"/>
      <c r="Q107" s="39"/>
    </row>
    <row r="108" spans="1:17" hidden="1" x14ac:dyDescent="0.3">
      <c r="A108" s="39"/>
      <c r="B108" s="50"/>
      <c r="C108" s="50"/>
      <c r="D108" s="50"/>
      <c r="E108" s="50"/>
      <c r="F108" s="50"/>
      <c r="G108" s="50"/>
      <c r="H108" s="50"/>
      <c r="I108" s="39"/>
      <c r="J108" s="50"/>
      <c r="K108" s="50"/>
      <c r="L108" s="50"/>
      <c r="M108" s="50"/>
      <c r="N108" s="50"/>
      <c r="O108" s="50"/>
      <c r="P108" s="50"/>
      <c r="Q108" s="39"/>
    </row>
    <row r="109" spans="1:17" hidden="1" x14ac:dyDescent="0.3">
      <c r="A109" s="39"/>
      <c r="B109" s="50"/>
      <c r="C109" s="50"/>
      <c r="D109" s="50"/>
      <c r="E109" s="50"/>
      <c r="F109" s="50"/>
      <c r="G109" s="50"/>
      <c r="H109" s="50"/>
      <c r="I109" s="39"/>
      <c r="J109" s="50"/>
      <c r="K109" s="50"/>
      <c r="L109" s="50"/>
      <c r="M109" s="50"/>
      <c r="N109" s="50"/>
      <c r="O109" s="50"/>
      <c r="P109" s="50"/>
      <c r="Q109" s="39"/>
    </row>
    <row r="110" spans="1:17" hidden="1" x14ac:dyDescent="0.3">
      <c r="A110" s="39"/>
      <c r="B110" s="50"/>
      <c r="C110" s="50"/>
      <c r="D110" s="50"/>
      <c r="E110" s="50"/>
      <c r="F110" s="50"/>
      <c r="G110" s="50"/>
      <c r="H110" s="50"/>
      <c r="I110" s="39"/>
      <c r="J110" s="50"/>
      <c r="K110" s="50"/>
      <c r="L110" s="50"/>
      <c r="M110" s="50"/>
      <c r="N110" s="50"/>
      <c r="O110" s="50"/>
      <c r="P110" s="50"/>
      <c r="Q110" s="39"/>
    </row>
    <row r="111" spans="1:17" hidden="1" x14ac:dyDescent="0.3">
      <c r="A111" s="39"/>
      <c r="B111" s="50"/>
      <c r="C111" s="50"/>
      <c r="D111" s="50"/>
      <c r="E111" s="50"/>
      <c r="F111" s="50"/>
      <c r="G111" s="50"/>
      <c r="H111" s="50"/>
      <c r="I111" s="39"/>
      <c r="J111" s="50"/>
      <c r="K111" s="50"/>
      <c r="L111" s="50"/>
      <c r="M111" s="50"/>
      <c r="N111" s="50"/>
      <c r="O111" s="50"/>
      <c r="P111" s="50"/>
      <c r="Q111" s="39"/>
    </row>
    <row r="112" spans="1:17" hidden="1" x14ac:dyDescent="0.3">
      <c r="A112" s="39"/>
      <c r="B112" s="50"/>
      <c r="C112" s="50"/>
      <c r="D112" s="50"/>
      <c r="E112" s="50"/>
      <c r="F112" s="50"/>
      <c r="G112" s="50"/>
      <c r="H112" s="50"/>
      <c r="I112" s="39"/>
      <c r="J112" s="50"/>
      <c r="K112" s="50"/>
      <c r="L112" s="50"/>
      <c r="M112" s="50"/>
      <c r="N112" s="50"/>
      <c r="O112" s="50"/>
      <c r="P112" s="50"/>
      <c r="Q112" s="39"/>
    </row>
    <row r="113" spans="1:17" hidden="1" x14ac:dyDescent="0.3">
      <c r="A113" s="39"/>
      <c r="B113" s="50"/>
      <c r="C113" s="50"/>
      <c r="D113" s="50"/>
      <c r="E113" s="50"/>
      <c r="F113" s="50"/>
      <c r="G113" s="50"/>
      <c r="H113" s="50"/>
      <c r="I113" s="39"/>
      <c r="J113" s="50"/>
      <c r="K113" s="50"/>
      <c r="L113" s="50"/>
      <c r="M113" s="50"/>
      <c r="N113" s="50"/>
      <c r="O113" s="50"/>
      <c r="P113" s="50"/>
      <c r="Q113" s="39"/>
    </row>
    <row r="114" spans="1:17" hidden="1" x14ac:dyDescent="0.3">
      <c r="A114" s="39"/>
      <c r="B114" s="50"/>
      <c r="C114" s="50"/>
      <c r="D114" s="50"/>
      <c r="E114" s="50"/>
      <c r="F114" s="30" t="s">
        <v>27</v>
      </c>
      <c r="G114" s="31">
        <f>SUM(C101:H101)</f>
        <v>0</v>
      </c>
      <c r="H114" s="30" t="s">
        <v>28</v>
      </c>
      <c r="I114" s="39"/>
      <c r="J114" s="50"/>
      <c r="K114" s="50"/>
      <c r="L114" s="50"/>
      <c r="M114" s="50"/>
      <c r="N114" s="30" t="s">
        <v>27</v>
      </c>
      <c r="O114" s="31">
        <f>SUM(K101:P101)</f>
        <v>0</v>
      </c>
      <c r="P114" s="30" t="s">
        <v>28</v>
      </c>
      <c r="Q114" s="40"/>
    </row>
    <row r="115" spans="1:17" hidden="1" x14ac:dyDescent="0.3">
      <c r="A115" s="45"/>
      <c r="B115" s="45"/>
      <c r="C115" s="45"/>
      <c r="D115" s="45"/>
      <c r="E115" s="45"/>
      <c r="F115" s="45"/>
      <c r="G115" s="45"/>
      <c r="H115" s="197"/>
      <c r="I115" s="45"/>
      <c r="J115" s="45"/>
      <c r="K115" s="45"/>
      <c r="L115" s="45"/>
      <c r="M115" s="45"/>
      <c r="N115" s="45"/>
      <c r="O115" s="12"/>
      <c r="P115" s="197"/>
      <c r="Q115" s="12"/>
    </row>
    <row r="116" spans="1:17" hidden="1" x14ac:dyDescent="0.3">
      <c r="A116" s="45"/>
      <c r="B116" s="45"/>
      <c r="C116" s="45"/>
      <c r="D116" s="45"/>
      <c r="E116" s="45"/>
      <c r="F116" s="45"/>
      <c r="G116" s="45"/>
      <c r="H116" s="197"/>
      <c r="I116" s="45"/>
      <c r="J116" s="45"/>
      <c r="K116" s="45"/>
      <c r="L116" s="45"/>
      <c r="M116" s="45"/>
      <c r="N116" s="45"/>
      <c r="O116" s="12"/>
      <c r="P116" s="197"/>
      <c r="Q116" s="12"/>
    </row>
    <row r="117" spans="1:17" ht="18.75" hidden="1" x14ac:dyDescent="0.3">
      <c r="A117" s="45"/>
      <c r="B117" s="46">
        <f>'REKOD PRESTASI MURID'!Q10</f>
        <v>0</v>
      </c>
      <c r="C117" s="11"/>
      <c r="D117" s="11"/>
      <c r="E117" s="11"/>
      <c r="F117" s="11"/>
      <c r="G117" s="11"/>
      <c r="H117" s="10"/>
      <c r="I117" s="45"/>
      <c r="J117" s="46">
        <f>'REKOD PRESTASI MURID'!R10</f>
        <v>0</v>
      </c>
      <c r="K117" s="11"/>
      <c r="L117" s="11"/>
      <c r="M117" s="11"/>
      <c r="N117" s="11"/>
      <c r="O117" s="11"/>
      <c r="P117" s="10"/>
      <c r="Q117" s="12"/>
    </row>
    <row r="118" spans="1:17" hidden="1" x14ac:dyDescent="0.3">
      <c r="A118" s="39"/>
      <c r="B118" s="29" t="s">
        <v>16</v>
      </c>
      <c r="C118" s="28" t="s">
        <v>21</v>
      </c>
      <c r="D118" s="28" t="s">
        <v>22</v>
      </c>
      <c r="E118" s="28" t="s">
        <v>23</v>
      </c>
      <c r="F118" s="28" t="s">
        <v>24</v>
      </c>
      <c r="G118" s="28" t="s">
        <v>25</v>
      </c>
      <c r="H118" s="28" t="s">
        <v>26</v>
      </c>
      <c r="I118" s="39"/>
      <c r="J118" s="29" t="s">
        <v>16</v>
      </c>
      <c r="K118" s="28" t="s">
        <v>21</v>
      </c>
      <c r="L118" s="28" t="s">
        <v>22</v>
      </c>
      <c r="M118" s="28" t="s">
        <v>23</v>
      </c>
      <c r="N118" s="28" t="s">
        <v>24</v>
      </c>
      <c r="O118" s="28" t="s">
        <v>25</v>
      </c>
      <c r="P118" s="28" t="s">
        <v>26</v>
      </c>
      <c r="Q118" s="39"/>
    </row>
    <row r="119" spans="1:17" hidden="1" x14ac:dyDescent="0.3">
      <c r="A119" s="39"/>
      <c r="B119" s="26" t="s">
        <v>20</v>
      </c>
      <c r="C119" s="26">
        <f>COUNTIF('REKOD PRESTASI MURID'!$Q$11:$Q$70,1)</f>
        <v>0</v>
      </c>
      <c r="D119" s="26">
        <f>COUNTIF('REKOD PRESTASI MURID'!$Q$11:$Q$70,2)</f>
        <v>0</v>
      </c>
      <c r="E119" s="26">
        <f>COUNTIF('REKOD PRESTASI MURID'!$Q$11:$Q$70,3)</f>
        <v>0</v>
      </c>
      <c r="F119" s="26">
        <f>COUNTIF('REKOD PRESTASI MURID'!$Q$11:$Q$70,4)</f>
        <v>0</v>
      </c>
      <c r="G119" s="26">
        <f>COUNTIF('REKOD PRESTASI MURID'!$Q$11:$Q$70,5)</f>
        <v>0</v>
      </c>
      <c r="H119" s="26">
        <f>COUNTIF('REKOD PRESTASI MURID'!$Q$11:$Q$70,6)</f>
        <v>0</v>
      </c>
      <c r="I119" s="39"/>
      <c r="J119" s="26" t="s">
        <v>20</v>
      </c>
      <c r="K119" s="26">
        <f>COUNTIF('REKOD PRESTASI MURID'!$R$11:$R$70,1)</f>
        <v>0</v>
      </c>
      <c r="L119" s="26">
        <f>COUNTIF('REKOD PRESTASI MURID'!$R$11:$R$70,2)</f>
        <v>0</v>
      </c>
      <c r="M119" s="26">
        <f>COUNTIF('REKOD PRESTASI MURID'!$R$11:$R$70,3)</f>
        <v>0</v>
      </c>
      <c r="N119" s="26">
        <f>COUNTIF('REKOD PRESTASI MURID'!$R$11:$R$70,4)</f>
        <v>0</v>
      </c>
      <c r="O119" s="26">
        <f>COUNTIF('REKOD PRESTASI MURID'!$R$11:$R$70,5)</f>
        <v>0</v>
      </c>
      <c r="P119" s="26">
        <f>COUNTIF('REKOD PRESTASI MURID'!$R$11:$R$70,6)</f>
        <v>0</v>
      </c>
      <c r="Q119" s="39"/>
    </row>
    <row r="120" spans="1:17" hidden="1" x14ac:dyDescent="0.3">
      <c r="A120" s="39"/>
      <c r="B120" s="50"/>
      <c r="C120" s="50"/>
      <c r="D120" s="50"/>
      <c r="E120" s="50"/>
      <c r="F120" s="50"/>
      <c r="G120" s="50"/>
      <c r="H120" s="50"/>
      <c r="I120" s="39"/>
      <c r="J120" s="50"/>
      <c r="K120" s="50"/>
      <c r="L120" s="50"/>
      <c r="M120" s="50"/>
      <c r="N120" s="50"/>
      <c r="O120" s="50"/>
      <c r="P120" s="50"/>
      <c r="Q120" s="39"/>
    </row>
    <row r="121" spans="1:17" hidden="1" x14ac:dyDescent="0.3">
      <c r="A121" s="39"/>
      <c r="B121" s="27"/>
      <c r="C121" s="27"/>
      <c r="D121" s="27"/>
      <c r="E121" s="27"/>
      <c r="F121" s="27"/>
      <c r="G121" s="27"/>
      <c r="H121" s="27"/>
      <c r="I121" s="39"/>
      <c r="J121" s="50"/>
      <c r="K121" s="50"/>
      <c r="L121" s="50"/>
      <c r="M121" s="50"/>
      <c r="N121" s="50"/>
      <c r="O121" s="50"/>
      <c r="P121" s="50"/>
      <c r="Q121" s="39"/>
    </row>
    <row r="122" spans="1:17" hidden="1" x14ac:dyDescent="0.3">
      <c r="A122" s="39"/>
      <c r="B122" s="50"/>
      <c r="C122" s="50"/>
      <c r="D122" s="50"/>
      <c r="E122" s="50"/>
      <c r="F122" s="50"/>
      <c r="G122" s="50"/>
      <c r="H122" s="50"/>
      <c r="I122" s="39"/>
      <c r="J122" s="50"/>
      <c r="K122" s="50"/>
      <c r="L122" s="50"/>
      <c r="M122" s="50"/>
      <c r="N122" s="50"/>
      <c r="O122" s="50"/>
      <c r="P122" s="50"/>
      <c r="Q122" s="39"/>
    </row>
    <row r="123" spans="1:17" hidden="1" x14ac:dyDescent="0.3">
      <c r="A123" s="39"/>
      <c r="B123" s="50"/>
      <c r="C123" s="50"/>
      <c r="D123" s="50"/>
      <c r="E123" s="50"/>
      <c r="F123" s="50"/>
      <c r="G123" s="50"/>
      <c r="H123" s="50"/>
      <c r="I123" s="39"/>
      <c r="J123" s="50"/>
      <c r="K123" s="50"/>
      <c r="L123" s="50"/>
      <c r="M123" s="50"/>
      <c r="N123" s="50"/>
      <c r="O123" s="50"/>
      <c r="P123" s="50"/>
      <c r="Q123" s="39"/>
    </row>
    <row r="124" spans="1:17" hidden="1" x14ac:dyDescent="0.3">
      <c r="A124" s="39"/>
      <c r="B124" s="50"/>
      <c r="C124" s="50"/>
      <c r="D124" s="50"/>
      <c r="E124" s="50"/>
      <c r="F124" s="50"/>
      <c r="G124" s="50"/>
      <c r="H124" s="50"/>
      <c r="I124" s="39"/>
      <c r="J124" s="50"/>
      <c r="K124" s="50"/>
      <c r="L124" s="50"/>
      <c r="M124" s="50"/>
      <c r="N124" s="50"/>
      <c r="O124" s="50"/>
      <c r="P124" s="50"/>
      <c r="Q124" s="39"/>
    </row>
    <row r="125" spans="1:17" hidden="1" x14ac:dyDescent="0.3">
      <c r="A125" s="39"/>
      <c r="B125" s="50"/>
      <c r="C125" s="50"/>
      <c r="D125" s="50"/>
      <c r="E125" s="50"/>
      <c r="F125" s="50"/>
      <c r="G125" s="50"/>
      <c r="H125" s="50"/>
      <c r="I125" s="39"/>
      <c r="J125" s="50"/>
      <c r="K125" s="50"/>
      <c r="L125" s="50"/>
      <c r="M125" s="50"/>
      <c r="N125" s="50"/>
      <c r="O125" s="50"/>
      <c r="P125" s="50"/>
      <c r="Q125" s="39"/>
    </row>
    <row r="126" spans="1:17" hidden="1" x14ac:dyDescent="0.3">
      <c r="A126" s="39"/>
      <c r="B126" s="50"/>
      <c r="C126" s="50"/>
      <c r="D126" s="50"/>
      <c r="E126" s="50"/>
      <c r="F126" s="50"/>
      <c r="G126" s="50"/>
      <c r="H126" s="50"/>
      <c r="I126" s="39"/>
      <c r="J126" s="50"/>
      <c r="K126" s="50"/>
      <c r="L126" s="50"/>
      <c r="M126" s="50"/>
      <c r="N126" s="50"/>
      <c r="O126" s="50"/>
      <c r="P126" s="50"/>
      <c r="Q126" s="39"/>
    </row>
    <row r="127" spans="1:17" hidden="1" x14ac:dyDescent="0.3">
      <c r="A127" s="39"/>
      <c r="B127" s="50"/>
      <c r="C127" s="50"/>
      <c r="D127" s="50"/>
      <c r="E127" s="50"/>
      <c r="F127" s="50"/>
      <c r="G127" s="50"/>
      <c r="H127" s="50"/>
      <c r="I127" s="39"/>
      <c r="J127" s="50"/>
      <c r="K127" s="50"/>
      <c r="L127" s="50"/>
      <c r="M127" s="50"/>
      <c r="N127" s="50"/>
      <c r="O127" s="50"/>
      <c r="P127" s="50"/>
      <c r="Q127" s="39"/>
    </row>
    <row r="128" spans="1:17" hidden="1" x14ac:dyDescent="0.3">
      <c r="A128" s="39"/>
      <c r="B128" s="50"/>
      <c r="C128" s="50"/>
      <c r="D128" s="50"/>
      <c r="E128" s="50"/>
      <c r="F128" s="50"/>
      <c r="G128" s="50"/>
      <c r="H128" s="50"/>
      <c r="I128" s="39"/>
      <c r="J128" s="50"/>
      <c r="K128" s="50"/>
      <c r="L128" s="50"/>
      <c r="M128" s="50"/>
      <c r="N128" s="50"/>
      <c r="O128" s="50"/>
      <c r="P128" s="50"/>
      <c r="Q128" s="39"/>
    </row>
    <row r="129" spans="1:17" hidden="1" x14ac:dyDescent="0.3">
      <c r="A129" s="39"/>
      <c r="B129" s="50"/>
      <c r="C129" s="50"/>
      <c r="D129" s="50"/>
      <c r="E129" s="50"/>
      <c r="F129" s="50"/>
      <c r="G129" s="50"/>
      <c r="H129" s="50"/>
      <c r="I129" s="39"/>
      <c r="J129" s="50"/>
      <c r="K129" s="50"/>
      <c r="L129" s="50"/>
      <c r="M129" s="50"/>
      <c r="N129" s="50"/>
      <c r="O129" s="50"/>
      <c r="P129" s="50"/>
      <c r="Q129" s="39"/>
    </row>
    <row r="130" spans="1:17" hidden="1" x14ac:dyDescent="0.3">
      <c r="A130" s="39"/>
      <c r="B130" s="50"/>
      <c r="C130" s="50"/>
      <c r="D130" s="50"/>
      <c r="E130" s="50"/>
      <c r="F130" s="50"/>
      <c r="G130" s="50"/>
      <c r="H130" s="50"/>
      <c r="I130" s="39"/>
      <c r="J130" s="50"/>
      <c r="K130" s="50"/>
      <c r="L130" s="50"/>
      <c r="M130" s="50"/>
      <c r="N130" s="50"/>
      <c r="O130" s="50"/>
      <c r="P130" s="50"/>
      <c r="Q130" s="39"/>
    </row>
    <row r="131" spans="1:17" hidden="1" x14ac:dyDescent="0.3">
      <c r="A131" s="39"/>
      <c r="B131" s="50"/>
      <c r="C131" s="50"/>
      <c r="D131" s="50"/>
      <c r="E131" s="50"/>
      <c r="F131" s="50"/>
      <c r="G131" s="50"/>
      <c r="H131" s="50"/>
      <c r="I131" s="39"/>
      <c r="J131" s="50"/>
      <c r="K131" s="50"/>
      <c r="L131" s="50"/>
      <c r="M131" s="50"/>
      <c r="N131" s="50"/>
      <c r="O131" s="50"/>
      <c r="P131" s="50"/>
      <c r="Q131" s="39"/>
    </row>
    <row r="132" spans="1:17" hidden="1" x14ac:dyDescent="0.3">
      <c r="A132" s="39"/>
      <c r="B132" s="50"/>
      <c r="C132" s="50"/>
      <c r="D132" s="50"/>
      <c r="E132" s="50"/>
      <c r="F132" s="30" t="s">
        <v>27</v>
      </c>
      <c r="G132" s="31">
        <f>SUM(C119:H119)</f>
        <v>0</v>
      </c>
      <c r="H132" s="30" t="s">
        <v>28</v>
      </c>
      <c r="I132" s="39"/>
      <c r="J132" s="50"/>
      <c r="K132" s="50"/>
      <c r="L132" s="50"/>
      <c r="M132" s="50"/>
      <c r="N132" s="30" t="s">
        <v>27</v>
      </c>
      <c r="O132" s="31">
        <f>SUM(K119:P119)</f>
        <v>0</v>
      </c>
      <c r="P132" s="30" t="s">
        <v>28</v>
      </c>
      <c r="Q132" s="39"/>
    </row>
    <row r="133" spans="1:17" hidden="1" x14ac:dyDescent="0.3">
      <c r="A133" s="45"/>
      <c r="B133" s="45"/>
      <c r="C133" s="45"/>
      <c r="D133" s="45"/>
      <c r="E133" s="45"/>
      <c r="F133" s="45"/>
      <c r="G133" s="12"/>
      <c r="H133" s="197"/>
      <c r="I133" s="45"/>
      <c r="J133" s="45"/>
      <c r="K133" s="45"/>
      <c r="L133" s="45"/>
      <c r="M133" s="45"/>
      <c r="N133" s="45"/>
      <c r="O133" s="12"/>
      <c r="P133" s="197"/>
      <c r="Q133" s="45"/>
    </row>
    <row r="134" spans="1:17" hidden="1" x14ac:dyDescent="0.3">
      <c r="A134" s="45"/>
      <c r="B134" s="45"/>
      <c r="C134" s="45"/>
      <c r="D134" s="45"/>
      <c r="E134" s="45"/>
      <c r="F134" s="45"/>
      <c r="G134" s="12"/>
      <c r="H134" s="197"/>
      <c r="I134" s="45"/>
      <c r="J134" s="45"/>
      <c r="K134" s="45"/>
      <c r="L134" s="45"/>
      <c r="M134" s="45"/>
      <c r="N134" s="45"/>
      <c r="O134" s="12"/>
      <c r="P134" s="197"/>
      <c r="Q134" s="45"/>
    </row>
    <row r="135" spans="1:17" ht="18.75" hidden="1" x14ac:dyDescent="0.3">
      <c r="A135" s="45"/>
      <c r="B135" s="46">
        <f>'REKOD PRESTASI MURID'!S10</f>
        <v>0</v>
      </c>
      <c r="C135" s="11"/>
      <c r="D135" s="11"/>
      <c r="E135" s="11"/>
      <c r="F135" s="11"/>
      <c r="G135" s="11"/>
      <c r="H135" s="10"/>
      <c r="I135" s="45"/>
      <c r="J135" s="46">
        <f>'REKOD PRESTASI MURID'!T10</f>
        <v>0</v>
      </c>
      <c r="K135" s="11"/>
      <c r="L135" s="11"/>
      <c r="M135" s="11"/>
      <c r="N135" s="11"/>
      <c r="O135" s="11"/>
      <c r="P135" s="10"/>
      <c r="Q135" s="45"/>
    </row>
    <row r="136" spans="1:17" hidden="1" x14ac:dyDescent="0.3">
      <c r="A136" s="39"/>
      <c r="B136" s="29" t="s">
        <v>16</v>
      </c>
      <c r="C136" s="28" t="s">
        <v>21</v>
      </c>
      <c r="D136" s="28" t="s">
        <v>22</v>
      </c>
      <c r="E136" s="28" t="s">
        <v>23</v>
      </c>
      <c r="F136" s="28" t="s">
        <v>24</v>
      </c>
      <c r="G136" s="28" t="s">
        <v>25</v>
      </c>
      <c r="H136" s="28" t="s">
        <v>26</v>
      </c>
      <c r="I136" s="39"/>
      <c r="J136" s="29" t="s">
        <v>16</v>
      </c>
      <c r="K136" s="28" t="s">
        <v>21</v>
      </c>
      <c r="L136" s="28" t="s">
        <v>22</v>
      </c>
      <c r="M136" s="28" t="s">
        <v>23</v>
      </c>
      <c r="N136" s="28" t="s">
        <v>24</v>
      </c>
      <c r="O136" s="28" t="s">
        <v>25</v>
      </c>
      <c r="P136" s="28" t="s">
        <v>26</v>
      </c>
      <c r="Q136" s="39"/>
    </row>
    <row r="137" spans="1:17" hidden="1" x14ac:dyDescent="0.3">
      <c r="A137" s="39"/>
      <c r="B137" s="26" t="s">
        <v>20</v>
      </c>
      <c r="C137" s="26">
        <f>COUNTIF('REKOD PRESTASI MURID'!$S$11:$S$70,1)</f>
        <v>0</v>
      </c>
      <c r="D137" s="26">
        <f>COUNTIF('REKOD PRESTASI MURID'!$S$11:$S$70,2)</f>
        <v>0</v>
      </c>
      <c r="E137" s="26">
        <f>COUNTIF('REKOD PRESTASI MURID'!$S$11:$S$70,3)</f>
        <v>0</v>
      </c>
      <c r="F137" s="26">
        <f>COUNTIF('REKOD PRESTASI MURID'!$S$11:$S$70,4)</f>
        <v>0</v>
      </c>
      <c r="G137" s="26">
        <f>COUNTIF('REKOD PRESTASI MURID'!$S$11:$S$70,5)</f>
        <v>0</v>
      </c>
      <c r="H137" s="26">
        <f>COUNTIF('REKOD PRESTASI MURID'!$S$11:$S$70,6)</f>
        <v>0</v>
      </c>
      <c r="I137" s="39"/>
      <c r="J137" s="26" t="s">
        <v>20</v>
      </c>
      <c r="K137" s="26">
        <f>COUNTIF('REKOD PRESTASI MURID'!$T$11:$T$70,1)</f>
        <v>0</v>
      </c>
      <c r="L137" s="26">
        <f>COUNTIF('REKOD PRESTASI MURID'!$T$11:$T$70,2)</f>
        <v>0</v>
      </c>
      <c r="M137" s="26">
        <f>COUNTIF('REKOD PRESTASI MURID'!$T$11:$T$70,3)</f>
        <v>0</v>
      </c>
      <c r="N137" s="26">
        <f>COUNTIF('REKOD PRESTASI MURID'!$T$11:$T$70,4)</f>
        <v>0</v>
      </c>
      <c r="O137" s="26">
        <f>COUNTIF('REKOD PRESTASI MURID'!$T$11:$T$70,5)</f>
        <v>0</v>
      </c>
      <c r="P137" s="26">
        <f>COUNTIF('REKOD PRESTASI MURID'!$T$11:$T$70,6)</f>
        <v>0</v>
      </c>
      <c r="Q137" s="39"/>
    </row>
    <row r="138" spans="1:17" hidden="1" x14ac:dyDescent="0.3">
      <c r="A138" s="39"/>
      <c r="B138" s="50"/>
      <c r="C138" s="50"/>
      <c r="D138" s="50"/>
      <c r="E138" s="50"/>
      <c r="F138" s="50"/>
      <c r="G138" s="50"/>
      <c r="H138" s="50"/>
      <c r="I138" s="39"/>
      <c r="J138" s="50"/>
      <c r="K138" s="50"/>
      <c r="L138" s="50"/>
      <c r="M138" s="50"/>
      <c r="N138" s="50"/>
      <c r="O138" s="50"/>
      <c r="P138" s="50"/>
      <c r="Q138" s="39"/>
    </row>
    <row r="139" spans="1:17" hidden="1" x14ac:dyDescent="0.3">
      <c r="A139" s="39"/>
      <c r="B139" s="50"/>
      <c r="C139" s="50"/>
      <c r="D139" s="50"/>
      <c r="E139" s="50"/>
      <c r="F139" s="50"/>
      <c r="G139" s="50"/>
      <c r="H139" s="50"/>
      <c r="I139" s="39"/>
      <c r="J139" s="50"/>
      <c r="K139" s="50"/>
      <c r="L139" s="50"/>
      <c r="M139" s="50"/>
      <c r="N139" s="27"/>
      <c r="O139" s="27"/>
      <c r="P139" s="27"/>
      <c r="Q139" s="39"/>
    </row>
    <row r="140" spans="1:17" hidden="1" x14ac:dyDescent="0.3">
      <c r="A140" s="39"/>
      <c r="B140" s="50"/>
      <c r="C140" s="50"/>
      <c r="D140" s="50"/>
      <c r="E140" s="50"/>
      <c r="F140" s="50"/>
      <c r="G140" s="50"/>
      <c r="H140" s="50"/>
      <c r="I140" s="39"/>
      <c r="J140" s="50"/>
      <c r="K140" s="50"/>
      <c r="L140" s="50"/>
      <c r="M140" s="50"/>
      <c r="N140" s="27"/>
      <c r="O140" s="27"/>
      <c r="P140" s="27"/>
      <c r="Q140" s="39"/>
    </row>
    <row r="141" spans="1:17" hidden="1" x14ac:dyDescent="0.3">
      <c r="A141" s="39"/>
      <c r="B141" s="50"/>
      <c r="C141" s="50"/>
      <c r="D141" s="50"/>
      <c r="E141" s="50"/>
      <c r="F141" s="50"/>
      <c r="G141" s="50"/>
      <c r="H141" s="50"/>
      <c r="I141" s="39"/>
      <c r="J141" s="50"/>
      <c r="K141" s="50"/>
      <c r="L141" s="50"/>
      <c r="M141" s="50"/>
      <c r="N141" s="27"/>
      <c r="O141" s="27"/>
      <c r="P141" s="27"/>
      <c r="Q141" s="39"/>
    </row>
    <row r="142" spans="1:17" hidden="1" x14ac:dyDescent="0.3">
      <c r="A142" s="39"/>
      <c r="B142" s="50"/>
      <c r="C142" s="50"/>
      <c r="D142" s="50"/>
      <c r="E142" s="50"/>
      <c r="F142" s="50"/>
      <c r="G142" s="50"/>
      <c r="H142" s="50"/>
      <c r="I142" s="39"/>
      <c r="J142" s="50"/>
      <c r="K142" s="50"/>
      <c r="L142" s="50"/>
      <c r="M142" s="50"/>
      <c r="N142" s="27"/>
      <c r="O142" s="27"/>
      <c r="P142" s="27"/>
      <c r="Q142" s="39"/>
    </row>
    <row r="143" spans="1:17" hidden="1" x14ac:dyDescent="0.3">
      <c r="A143" s="39"/>
      <c r="B143" s="50"/>
      <c r="C143" s="50"/>
      <c r="D143" s="50"/>
      <c r="E143" s="50"/>
      <c r="F143" s="50"/>
      <c r="G143" s="50"/>
      <c r="H143" s="50"/>
      <c r="I143" s="39"/>
      <c r="J143" s="50"/>
      <c r="K143" s="50"/>
      <c r="L143" s="50"/>
      <c r="M143" s="50"/>
      <c r="N143" s="27"/>
      <c r="O143" s="27"/>
      <c r="P143" s="27"/>
      <c r="Q143" s="39"/>
    </row>
    <row r="144" spans="1:17" hidden="1" x14ac:dyDescent="0.3">
      <c r="A144" s="39"/>
      <c r="B144" s="50"/>
      <c r="C144" s="50"/>
      <c r="D144" s="50"/>
      <c r="E144" s="50"/>
      <c r="F144" s="50"/>
      <c r="G144" s="50"/>
      <c r="H144" s="50"/>
      <c r="I144" s="39"/>
      <c r="J144" s="50"/>
      <c r="K144" s="50"/>
      <c r="L144" s="50"/>
      <c r="M144" s="50"/>
      <c r="N144" s="27"/>
      <c r="O144" s="27"/>
      <c r="P144" s="27"/>
      <c r="Q144" s="39"/>
    </row>
    <row r="145" spans="1:17" hidden="1" x14ac:dyDescent="0.3">
      <c r="A145" s="39"/>
      <c r="B145" s="50"/>
      <c r="C145" s="50"/>
      <c r="D145" s="50"/>
      <c r="E145" s="50"/>
      <c r="F145" s="50"/>
      <c r="G145" s="50"/>
      <c r="H145" s="50"/>
      <c r="I145" s="39"/>
      <c r="J145" s="50"/>
      <c r="K145" s="50"/>
      <c r="L145" s="50"/>
      <c r="M145" s="50"/>
      <c r="N145" s="27"/>
      <c r="O145" s="27"/>
      <c r="P145" s="27"/>
      <c r="Q145" s="39"/>
    </row>
    <row r="146" spans="1:17" hidden="1" x14ac:dyDescent="0.3">
      <c r="A146" s="39"/>
      <c r="B146" s="50"/>
      <c r="C146" s="50"/>
      <c r="D146" s="50"/>
      <c r="E146" s="50"/>
      <c r="F146" s="50"/>
      <c r="G146" s="50"/>
      <c r="H146" s="50"/>
      <c r="I146" s="39"/>
      <c r="J146" s="50"/>
      <c r="K146" s="50"/>
      <c r="L146" s="50"/>
      <c r="M146" s="50"/>
      <c r="N146" s="27"/>
      <c r="O146" s="27"/>
      <c r="P146" s="27"/>
      <c r="Q146" s="39"/>
    </row>
    <row r="147" spans="1:17" hidden="1" x14ac:dyDescent="0.3">
      <c r="A147" s="39"/>
      <c r="B147" s="50"/>
      <c r="C147" s="50"/>
      <c r="D147" s="50"/>
      <c r="E147" s="50"/>
      <c r="F147" s="50"/>
      <c r="G147" s="50"/>
      <c r="H147" s="50"/>
      <c r="I147" s="39"/>
      <c r="J147" s="50"/>
      <c r="K147" s="50"/>
      <c r="L147" s="50"/>
      <c r="M147" s="50"/>
      <c r="N147" s="50"/>
      <c r="O147" s="50"/>
      <c r="P147" s="50"/>
      <c r="Q147" s="39"/>
    </row>
    <row r="148" spans="1:17" hidden="1" x14ac:dyDescent="0.3">
      <c r="A148" s="39"/>
      <c r="B148" s="50"/>
      <c r="C148" s="50"/>
      <c r="D148" s="50"/>
      <c r="E148" s="50"/>
      <c r="F148" s="50"/>
      <c r="G148" s="50"/>
      <c r="H148" s="50"/>
      <c r="I148" s="39"/>
      <c r="J148" s="50"/>
      <c r="K148" s="50"/>
      <c r="L148" s="50"/>
      <c r="M148" s="50"/>
      <c r="N148" s="50"/>
      <c r="O148" s="50"/>
      <c r="P148" s="50"/>
      <c r="Q148" s="39"/>
    </row>
    <row r="149" spans="1:17" hidden="1" x14ac:dyDescent="0.3">
      <c r="A149" s="39"/>
      <c r="B149" s="50"/>
      <c r="C149" s="50"/>
      <c r="D149" s="50"/>
      <c r="E149" s="50"/>
      <c r="F149" s="50"/>
      <c r="G149" s="50"/>
      <c r="H149" s="50"/>
      <c r="I149" s="39"/>
      <c r="J149" s="50"/>
      <c r="K149" s="50"/>
      <c r="L149" s="50"/>
      <c r="M149" s="50"/>
      <c r="N149" s="50"/>
      <c r="O149" s="50"/>
      <c r="P149" s="50"/>
      <c r="Q149" s="39"/>
    </row>
    <row r="150" spans="1:17" hidden="1" x14ac:dyDescent="0.3">
      <c r="A150" s="39"/>
      <c r="B150" s="50"/>
      <c r="C150" s="50"/>
      <c r="D150" s="50"/>
      <c r="E150" s="50"/>
      <c r="F150" s="30" t="s">
        <v>27</v>
      </c>
      <c r="G150" s="31">
        <f>SUM(C137:H137)</f>
        <v>0</v>
      </c>
      <c r="H150" s="30" t="s">
        <v>28</v>
      </c>
      <c r="I150" s="40"/>
      <c r="J150" s="50"/>
      <c r="K150" s="50"/>
      <c r="L150" s="50"/>
      <c r="M150" s="50"/>
      <c r="N150" s="30" t="s">
        <v>27</v>
      </c>
      <c r="O150" s="31">
        <f>SUM(K137:P137)</f>
        <v>0</v>
      </c>
      <c r="P150" s="30" t="s">
        <v>28</v>
      </c>
      <c r="Q150" s="39"/>
    </row>
    <row r="151" spans="1:17" hidden="1" x14ac:dyDescent="0.3">
      <c r="A151" s="39"/>
      <c r="B151" s="39"/>
      <c r="C151" s="39"/>
      <c r="D151" s="39"/>
      <c r="E151" s="39"/>
      <c r="F151" s="39"/>
      <c r="G151" s="40"/>
      <c r="H151" s="198"/>
      <c r="I151" s="40"/>
      <c r="J151" s="39"/>
      <c r="K151" s="39"/>
      <c r="L151" s="39"/>
      <c r="M151" s="39"/>
      <c r="N151" s="39"/>
      <c r="O151" s="40"/>
      <c r="P151" s="198"/>
      <c r="Q151" s="39"/>
    </row>
    <row r="152" spans="1:17" hidden="1" x14ac:dyDescent="0.3">
      <c r="A152" s="39"/>
      <c r="B152" s="39"/>
      <c r="C152" s="39"/>
      <c r="D152" s="39"/>
      <c r="E152" s="39"/>
      <c r="F152" s="39"/>
      <c r="G152" s="40"/>
      <c r="H152" s="198"/>
      <c r="I152" s="40"/>
      <c r="J152" s="39"/>
      <c r="K152" s="39"/>
      <c r="L152" s="39"/>
      <c r="M152" s="39"/>
      <c r="N152" s="39"/>
      <c r="O152" s="40"/>
      <c r="P152" s="198"/>
      <c r="Q152" s="39"/>
    </row>
    <row r="153" spans="1:17" ht="18.75" hidden="1" x14ac:dyDescent="0.3">
      <c r="A153" s="39"/>
      <c r="B153" s="46">
        <f>'REKOD PRESTASI MURID'!U10</f>
        <v>0</v>
      </c>
      <c r="C153" s="11"/>
      <c r="D153" s="11"/>
      <c r="E153" s="11"/>
      <c r="F153" s="11"/>
      <c r="G153" s="11"/>
      <c r="H153" s="10"/>
      <c r="I153" s="12"/>
      <c r="J153" s="46">
        <f>'REKOD PRESTASI MURID'!V10</f>
        <v>0</v>
      </c>
      <c r="K153" s="11"/>
      <c r="L153" s="11"/>
      <c r="M153" s="11"/>
      <c r="N153" s="11"/>
      <c r="O153" s="11"/>
      <c r="P153" s="10"/>
      <c r="Q153" s="45"/>
    </row>
    <row r="154" spans="1:17" hidden="1" x14ac:dyDescent="0.3">
      <c r="A154" s="39"/>
      <c r="B154" s="29" t="s">
        <v>16</v>
      </c>
      <c r="C154" s="28" t="s">
        <v>21</v>
      </c>
      <c r="D154" s="28" t="s">
        <v>22</v>
      </c>
      <c r="E154" s="28" t="s">
        <v>23</v>
      </c>
      <c r="F154" s="28" t="s">
        <v>24</v>
      </c>
      <c r="G154" s="28" t="s">
        <v>25</v>
      </c>
      <c r="H154" s="28" t="s">
        <v>26</v>
      </c>
      <c r="I154" s="39"/>
      <c r="J154" s="29" t="s">
        <v>16</v>
      </c>
      <c r="K154" s="28" t="s">
        <v>21</v>
      </c>
      <c r="L154" s="28" t="s">
        <v>22</v>
      </c>
      <c r="M154" s="28" t="s">
        <v>23</v>
      </c>
      <c r="N154" s="28" t="s">
        <v>24</v>
      </c>
      <c r="O154" s="28" t="s">
        <v>25</v>
      </c>
      <c r="P154" s="28" t="s">
        <v>26</v>
      </c>
      <c r="Q154" s="39"/>
    </row>
    <row r="155" spans="1:17" hidden="1" x14ac:dyDescent="0.3">
      <c r="A155" s="39"/>
      <c r="B155" s="26" t="s">
        <v>20</v>
      </c>
      <c r="C155" s="26">
        <f>COUNTIF('REKOD PRESTASI MURID'!$U$11:$U$70,1)</f>
        <v>0</v>
      </c>
      <c r="D155" s="26">
        <f>COUNTIF('REKOD PRESTASI MURID'!$U$11:$U$70,2)</f>
        <v>0</v>
      </c>
      <c r="E155" s="26">
        <f>COUNTIF('REKOD PRESTASI MURID'!$U$11:$U$70,3)</f>
        <v>0</v>
      </c>
      <c r="F155" s="26">
        <f>COUNTIF('REKOD PRESTASI MURID'!$U$11:$U$70,4)</f>
        <v>0</v>
      </c>
      <c r="G155" s="26">
        <f>COUNTIF('REKOD PRESTASI MURID'!$U$11:$U$70,5)</f>
        <v>0</v>
      </c>
      <c r="H155" s="26">
        <f>COUNTIF('REKOD PRESTASI MURID'!$U$11:$U$70,6)</f>
        <v>0</v>
      </c>
      <c r="I155" s="39"/>
      <c r="J155" s="26" t="s">
        <v>20</v>
      </c>
      <c r="K155" s="26">
        <f>COUNTIF('REKOD PRESTASI MURID'!$V$11:$V$70,1)</f>
        <v>0</v>
      </c>
      <c r="L155" s="26">
        <f>COUNTIF('REKOD PRESTASI MURID'!$V$11:$V$70,2)</f>
        <v>0</v>
      </c>
      <c r="M155" s="26">
        <f>COUNTIF('REKOD PRESTASI MURID'!$V$11:$V$70,3)</f>
        <v>0</v>
      </c>
      <c r="N155" s="26">
        <f>COUNTIF('REKOD PRESTASI MURID'!$V$11:$V$70,4)</f>
        <v>0</v>
      </c>
      <c r="O155" s="26">
        <f>COUNTIF('REKOD PRESTASI MURID'!$V$11:$V$70,5)</f>
        <v>0</v>
      </c>
      <c r="P155" s="26">
        <f>COUNTIF('REKOD PRESTASI MURID'!$V$11:$V$70,6)</f>
        <v>0</v>
      </c>
      <c r="Q155" s="39"/>
    </row>
    <row r="156" spans="1:17" hidden="1" x14ac:dyDescent="0.3">
      <c r="A156" s="39"/>
      <c r="B156" s="39"/>
      <c r="C156" s="39"/>
      <c r="D156" s="39"/>
      <c r="E156" s="39"/>
      <c r="F156" s="39"/>
      <c r="G156" s="39"/>
      <c r="H156" s="39"/>
      <c r="I156" s="39"/>
      <c r="J156" s="39"/>
      <c r="K156" s="39"/>
      <c r="L156" s="39"/>
      <c r="M156" s="39"/>
      <c r="N156" s="39"/>
      <c r="O156" s="39"/>
      <c r="P156" s="39"/>
      <c r="Q156" s="39"/>
    </row>
    <row r="157" spans="1:17" hidden="1" x14ac:dyDescent="0.3">
      <c r="A157" s="39"/>
      <c r="B157" s="39"/>
      <c r="C157" s="39"/>
      <c r="D157" s="39"/>
      <c r="E157" s="39"/>
      <c r="F157" s="39"/>
      <c r="G157" s="39"/>
      <c r="H157" s="39"/>
      <c r="I157" s="39"/>
      <c r="J157" s="39"/>
      <c r="K157" s="39"/>
      <c r="L157" s="39"/>
      <c r="M157" s="39"/>
      <c r="N157" s="39"/>
      <c r="O157" s="39"/>
      <c r="P157" s="39"/>
      <c r="Q157" s="39"/>
    </row>
    <row r="158" spans="1:17" hidden="1" x14ac:dyDescent="0.3">
      <c r="A158" s="39"/>
      <c r="B158" s="39"/>
      <c r="C158" s="39"/>
      <c r="D158" s="39"/>
      <c r="E158" s="39"/>
      <c r="F158" s="39"/>
      <c r="G158" s="39"/>
      <c r="H158" s="39"/>
      <c r="I158" s="39"/>
      <c r="J158" s="39"/>
      <c r="K158" s="39"/>
      <c r="L158" s="39"/>
      <c r="M158" s="39"/>
      <c r="N158" s="39"/>
      <c r="O158" s="39"/>
      <c r="P158" s="39"/>
      <c r="Q158" s="39"/>
    </row>
    <row r="159" spans="1:17" hidden="1" x14ac:dyDescent="0.3">
      <c r="A159" s="39"/>
      <c r="B159" s="39"/>
      <c r="C159" s="39"/>
      <c r="D159" s="39"/>
      <c r="E159" s="39"/>
      <c r="F159" s="39"/>
      <c r="G159" s="39"/>
      <c r="H159" s="39"/>
      <c r="I159" s="39"/>
      <c r="J159" s="39"/>
      <c r="K159" s="39"/>
      <c r="L159" s="39"/>
      <c r="M159" s="39"/>
      <c r="N159" s="39"/>
      <c r="O159" s="39"/>
      <c r="P159" s="39"/>
      <c r="Q159" s="39"/>
    </row>
    <row r="160" spans="1:17" hidden="1" x14ac:dyDescent="0.3">
      <c r="A160" s="39"/>
      <c r="B160" s="39"/>
      <c r="C160" s="39"/>
      <c r="D160" s="39"/>
      <c r="E160" s="39"/>
      <c r="F160" s="39"/>
      <c r="G160" s="39"/>
      <c r="H160" s="39"/>
      <c r="I160" s="39"/>
      <c r="J160" s="39"/>
      <c r="K160" s="39"/>
      <c r="L160" s="39"/>
      <c r="M160" s="39"/>
      <c r="N160" s="39"/>
      <c r="O160" s="39"/>
      <c r="P160" s="39"/>
      <c r="Q160" s="39"/>
    </row>
    <row r="161" spans="1:17" hidden="1" x14ac:dyDescent="0.3">
      <c r="A161" s="39"/>
      <c r="B161" s="39"/>
      <c r="C161" s="39"/>
      <c r="D161" s="39"/>
      <c r="E161" s="39"/>
      <c r="F161" s="39"/>
      <c r="G161" s="39"/>
      <c r="H161" s="39"/>
      <c r="I161" s="39"/>
      <c r="J161" s="39"/>
      <c r="K161" s="39"/>
      <c r="L161" s="39"/>
      <c r="M161" s="39"/>
      <c r="N161" s="39"/>
      <c r="O161" s="39"/>
      <c r="P161" s="39"/>
      <c r="Q161" s="39"/>
    </row>
    <row r="162" spans="1:17" hidden="1" x14ac:dyDescent="0.3">
      <c r="A162" s="39"/>
      <c r="B162" s="39"/>
      <c r="C162" s="39"/>
      <c r="D162" s="39"/>
      <c r="E162" s="39"/>
      <c r="F162" s="39"/>
      <c r="G162" s="39"/>
      <c r="H162" s="39"/>
      <c r="I162" s="39"/>
      <c r="J162" s="39"/>
      <c r="K162" s="39"/>
      <c r="L162" s="39"/>
      <c r="M162" s="39"/>
      <c r="N162" s="39"/>
      <c r="O162" s="39"/>
      <c r="P162" s="39"/>
      <c r="Q162" s="39"/>
    </row>
    <row r="163" spans="1:17" hidden="1" x14ac:dyDescent="0.3">
      <c r="A163" s="39"/>
      <c r="B163" s="39"/>
      <c r="C163" s="39"/>
      <c r="D163" s="39"/>
      <c r="E163" s="39"/>
      <c r="F163" s="39"/>
      <c r="G163" s="39"/>
      <c r="H163" s="39"/>
      <c r="I163" s="39"/>
      <c r="J163" s="39"/>
      <c r="K163" s="39"/>
      <c r="L163" s="39"/>
      <c r="M163" s="39"/>
      <c r="N163" s="39"/>
      <c r="O163" s="39"/>
      <c r="P163" s="39"/>
      <c r="Q163" s="39"/>
    </row>
    <row r="164" spans="1:17" hidden="1" x14ac:dyDescent="0.3">
      <c r="A164" s="39"/>
      <c r="B164" s="39"/>
      <c r="C164" s="39"/>
      <c r="D164" s="39"/>
      <c r="E164" s="39"/>
      <c r="F164" s="39"/>
      <c r="G164" s="39"/>
      <c r="H164" s="39"/>
      <c r="I164" s="39"/>
      <c r="J164" s="39"/>
      <c r="K164" s="39"/>
      <c r="L164" s="39"/>
      <c r="M164" s="39"/>
      <c r="N164" s="39"/>
      <c r="O164" s="39"/>
      <c r="P164" s="39"/>
      <c r="Q164" s="39"/>
    </row>
    <row r="165" spans="1:17" hidden="1" x14ac:dyDescent="0.3">
      <c r="A165" s="39"/>
      <c r="B165" s="39"/>
      <c r="C165" s="39"/>
      <c r="D165" s="39"/>
      <c r="E165" s="39"/>
      <c r="F165" s="39"/>
      <c r="G165" s="39"/>
      <c r="H165" s="39"/>
      <c r="I165" s="39"/>
      <c r="J165" s="39"/>
      <c r="K165" s="39"/>
      <c r="L165" s="39"/>
      <c r="M165" s="39"/>
      <c r="N165" s="39"/>
      <c r="O165" s="39"/>
      <c r="P165" s="39"/>
      <c r="Q165" s="39"/>
    </row>
    <row r="166" spans="1:17" hidden="1" x14ac:dyDescent="0.3">
      <c r="A166" s="39"/>
      <c r="B166" s="39"/>
      <c r="C166" s="39"/>
      <c r="D166" s="39"/>
      <c r="E166" s="39"/>
      <c r="F166" s="39"/>
      <c r="G166" s="39"/>
      <c r="H166" s="39"/>
      <c r="I166" s="39"/>
      <c r="J166" s="39"/>
      <c r="K166" s="39"/>
      <c r="L166" s="39"/>
      <c r="M166" s="39"/>
      <c r="N166" s="39"/>
      <c r="O166" s="39"/>
      <c r="P166" s="39"/>
      <c r="Q166" s="39"/>
    </row>
    <row r="167" spans="1:17" hidden="1" x14ac:dyDescent="0.3">
      <c r="A167" s="39"/>
      <c r="B167" s="39"/>
      <c r="C167" s="39"/>
      <c r="D167" s="39"/>
      <c r="E167" s="39"/>
      <c r="F167" s="39"/>
      <c r="G167" s="39"/>
      <c r="H167" s="39"/>
      <c r="I167" s="39"/>
      <c r="J167" s="39"/>
      <c r="K167" s="39"/>
      <c r="L167" s="39"/>
      <c r="M167" s="39"/>
      <c r="N167" s="39"/>
      <c r="O167" s="39"/>
      <c r="P167" s="39"/>
      <c r="Q167" s="39"/>
    </row>
    <row r="168" spans="1:17" hidden="1" x14ac:dyDescent="0.3">
      <c r="A168" s="39"/>
      <c r="B168" s="39"/>
      <c r="C168" s="39"/>
      <c r="D168" s="39"/>
      <c r="E168" s="39"/>
      <c r="F168" s="30" t="s">
        <v>27</v>
      </c>
      <c r="G168" s="31">
        <f>SUM(C155:H155)</f>
        <v>0</v>
      </c>
      <c r="H168" s="30" t="s">
        <v>28</v>
      </c>
      <c r="I168" s="39"/>
      <c r="J168" s="39"/>
      <c r="K168" s="39"/>
      <c r="L168" s="39"/>
      <c r="M168" s="39"/>
      <c r="N168" s="30" t="s">
        <v>27</v>
      </c>
      <c r="O168" s="31">
        <f>SUM(K155:P155)</f>
        <v>0</v>
      </c>
      <c r="P168" s="30" t="s">
        <v>28</v>
      </c>
      <c r="Q168" s="39"/>
    </row>
    <row r="169" spans="1:17" hidden="1" x14ac:dyDescent="0.3">
      <c r="A169" s="39"/>
      <c r="B169" s="39"/>
      <c r="C169" s="39"/>
      <c r="D169" s="39"/>
      <c r="E169" s="39"/>
      <c r="F169" s="39"/>
      <c r="G169" s="39"/>
      <c r="H169" s="39"/>
      <c r="I169" s="39"/>
      <c r="J169" s="39"/>
      <c r="K169" s="39"/>
      <c r="L169" s="39"/>
      <c r="M169" s="39"/>
      <c r="N169" s="39"/>
      <c r="O169" s="39"/>
      <c r="P169" s="39"/>
      <c r="Q169" s="39"/>
    </row>
    <row r="170" spans="1:17" x14ac:dyDescent="0.3">
      <c r="A170" s="39"/>
      <c r="B170" s="39"/>
      <c r="C170" s="39"/>
      <c r="D170" s="39"/>
      <c r="E170" s="39"/>
      <c r="F170" s="39"/>
      <c r="G170" s="39"/>
      <c r="H170" s="39"/>
      <c r="I170" s="39"/>
      <c r="J170" s="39"/>
      <c r="K170" s="39"/>
      <c r="L170" s="39"/>
      <c r="M170" s="39"/>
      <c r="N170" s="39"/>
      <c r="O170" s="39"/>
      <c r="P170" s="39"/>
      <c r="Q170" s="39"/>
    </row>
    <row r="171" spans="1:17" ht="18.75" x14ac:dyDescent="0.3">
      <c r="A171" s="39"/>
      <c r="B171" s="81" t="s">
        <v>34</v>
      </c>
      <c r="C171" s="82"/>
      <c r="D171" s="82"/>
      <c r="E171" s="82"/>
      <c r="F171" s="82"/>
      <c r="G171" s="82"/>
      <c r="H171" s="83"/>
      <c r="I171" s="39"/>
      <c r="J171" s="39"/>
      <c r="K171" s="39"/>
      <c r="L171" s="39"/>
      <c r="M171" s="39"/>
      <c r="N171" s="39"/>
      <c r="O171" s="39"/>
      <c r="P171" s="39"/>
      <c r="Q171" s="39"/>
    </row>
    <row r="172" spans="1:17" x14ac:dyDescent="0.3">
      <c r="A172" s="39"/>
      <c r="B172" s="29" t="s">
        <v>16</v>
      </c>
      <c r="C172" s="28" t="s">
        <v>21</v>
      </c>
      <c r="D172" s="28" t="s">
        <v>22</v>
      </c>
      <c r="E172" s="28" t="s">
        <v>23</v>
      </c>
      <c r="F172" s="28" t="s">
        <v>24</v>
      </c>
      <c r="G172" s="28" t="s">
        <v>25</v>
      </c>
      <c r="H172" s="28" t="s">
        <v>26</v>
      </c>
      <c r="I172" s="39"/>
      <c r="J172" s="39"/>
      <c r="K172" s="39"/>
      <c r="L172" s="39"/>
      <c r="M172" s="39"/>
      <c r="N172" s="39"/>
      <c r="O172" s="39"/>
      <c r="P172" s="39"/>
      <c r="Q172" s="39"/>
    </row>
    <row r="173" spans="1:17" x14ac:dyDescent="0.3">
      <c r="A173" s="39"/>
      <c r="B173" s="26" t="s">
        <v>20</v>
      </c>
      <c r="C173" s="26">
        <f>COUNTIF('REKOD PRESTASI MURID'!$W$11:$W$70,1)</f>
        <v>0</v>
      </c>
      <c r="D173" s="26">
        <f>COUNTIF('REKOD PRESTASI MURID'!$W$11:$W$70,2)</f>
        <v>0</v>
      </c>
      <c r="E173" s="26">
        <f>COUNTIF('REKOD PRESTASI MURID'!$W$11:$W$70,3)</f>
        <v>0</v>
      </c>
      <c r="F173" s="26">
        <f>COUNTIF('REKOD PRESTASI MURID'!$W$11:$W$70,4)</f>
        <v>0</v>
      </c>
      <c r="G173" s="26">
        <f>COUNTIF('REKOD PRESTASI MURID'!$W$11:$W$70,5)</f>
        <v>0</v>
      </c>
      <c r="H173" s="26">
        <f>COUNTIF('REKOD PRESTASI MURID'!$W$11:$W$70,6)</f>
        <v>0</v>
      </c>
      <c r="I173" s="39"/>
      <c r="J173" s="39"/>
      <c r="K173" s="39"/>
      <c r="L173" s="39"/>
      <c r="M173" s="39"/>
      <c r="N173" s="39"/>
      <c r="O173" s="39"/>
      <c r="P173" s="39"/>
      <c r="Q173" s="39"/>
    </row>
    <row r="174" spans="1:17" x14ac:dyDescent="0.3">
      <c r="A174" s="39"/>
      <c r="B174" s="39"/>
      <c r="C174" s="39"/>
      <c r="D174" s="39"/>
      <c r="E174" s="39"/>
      <c r="F174" s="39"/>
      <c r="G174" s="39"/>
      <c r="H174" s="39"/>
      <c r="I174" s="39"/>
      <c r="J174" s="39"/>
      <c r="K174" s="39"/>
      <c r="L174" s="39"/>
      <c r="M174" s="39"/>
      <c r="N174" s="39"/>
      <c r="O174" s="39"/>
      <c r="P174" s="39"/>
      <c r="Q174" s="39"/>
    </row>
    <row r="175" spans="1:17" x14ac:dyDescent="0.3">
      <c r="A175" s="39"/>
      <c r="B175" s="39"/>
      <c r="C175" s="39"/>
      <c r="D175" s="39"/>
      <c r="E175" s="39"/>
      <c r="F175" s="39"/>
      <c r="G175" s="39"/>
      <c r="H175" s="39"/>
      <c r="I175" s="39"/>
      <c r="J175" s="39"/>
      <c r="K175" s="39"/>
      <c r="L175" s="39"/>
      <c r="M175" s="39"/>
      <c r="N175" s="39"/>
      <c r="O175" s="39"/>
      <c r="P175" s="39"/>
      <c r="Q175" s="39"/>
    </row>
    <row r="176" spans="1:17" x14ac:dyDescent="0.3">
      <c r="A176" s="39"/>
      <c r="B176" s="39"/>
      <c r="C176" s="39"/>
      <c r="D176" s="39"/>
      <c r="E176" s="39"/>
      <c r="F176" s="39"/>
      <c r="G176" s="39"/>
      <c r="H176" s="39"/>
      <c r="I176" s="39"/>
      <c r="J176" s="39"/>
      <c r="K176" s="39"/>
      <c r="L176" s="39"/>
      <c r="M176" s="39"/>
      <c r="N176" s="39"/>
      <c r="O176" s="39"/>
      <c r="P176" s="39"/>
      <c r="Q176" s="39"/>
    </row>
    <row r="177" spans="1:17" x14ac:dyDescent="0.3">
      <c r="A177" s="39"/>
      <c r="B177" s="39"/>
      <c r="C177" s="39"/>
      <c r="D177" s="39"/>
      <c r="E177" s="39"/>
      <c r="F177" s="39"/>
      <c r="G177" s="39"/>
      <c r="H177" s="39"/>
      <c r="I177" s="39"/>
      <c r="J177" s="39"/>
      <c r="K177" s="39"/>
      <c r="L177" s="39"/>
      <c r="M177" s="39"/>
      <c r="N177" s="39"/>
      <c r="O177" s="39"/>
      <c r="P177" s="39"/>
      <c r="Q177" s="39"/>
    </row>
    <row r="178" spans="1:17" x14ac:dyDescent="0.3">
      <c r="A178" s="39"/>
      <c r="B178" s="39"/>
      <c r="C178" s="39"/>
      <c r="D178" s="39"/>
      <c r="E178" s="39"/>
      <c r="F178" s="39"/>
      <c r="G178" s="39"/>
      <c r="H178" s="39"/>
      <c r="I178" s="39"/>
      <c r="J178" s="39"/>
      <c r="K178" s="39"/>
      <c r="L178" s="39"/>
      <c r="M178" s="39"/>
      <c r="N178" s="39"/>
      <c r="O178" s="39"/>
      <c r="P178" s="39"/>
      <c r="Q178" s="39"/>
    </row>
    <row r="179" spans="1:17" x14ac:dyDescent="0.3">
      <c r="A179" s="39"/>
      <c r="B179" s="39"/>
      <c r="C179" s="39"/>
      <c r="D179" s="39"/>
      <c r="E179" s="39"/>
      <c r="F179" s="39"/>
      <c r="G179" s="39"/>
      <c r="H179" s="39"/>
      <c r="I179" s="39"/>
      <c r="J179" s="39"/>
      <c r="K179" s="39"/>
      <c r="L179" s="39"/>
      <c r="M179" s="39"/>
      <c r="N179" s="39"/>
      <c r="O179" s="39"/>
      <c r="P179" s="39"/>
      <c r="Q179" s="39"/>
    </row>
    <row r="180" spans="1:17" x14ac:dyDescent="0.3">
      <c r="A180" s="39"/>
      <c r="B180" s="39"/>
      <c r="C180" s="39"/>
      <c r="D180" s="39"/>
      <c r="E180" s="39"/>
      <c r="F180" s="39"/>
      <c r="G180" s="39"/>
      <c r="H180" s="39"/>
      <c r="I180" s="39"/>
      <c r="J180" s="39"/>
      <c r="K180" s="39"/>
      <c r="L180" s="39"/>
      <c r="M180" s="39"/>
      <c r="N180" s="39"/>
      <c r="O180" s="39"/>
      <c r="P180" s="39"/>
      <c r="Q180" s="39"/>
    </row>
    <row r="181" spans="1:17" x14ac:dyDescent="0.3">
      <c r="A181" s="39"/>
      <c r="B181" s="39"/>
      <c r="C181" s="39"/>
      <c r="D181" s="39"/>
      <c r="E181" s="39"/>
      <c r="F181" s="39"/>
      <c r="G181" s="39"/>
      <c r="H181" s="39"/>
      <c r="I181" s="39"/>
      <c r="J181" s="39"/>
      <c r="K181" s="39"/>
      <c r="L181" s="39"/>
      <c r="M181" s="39"/>
      <c r="N181" s="39"/>
      <c r="O181" s="39"/>
      <c r="P181" s="39"/>
      <c r="Q181" s="39"/>
    </row>
    <row r="182" spans="1:17" x14ac:dyDescent="0.3">
      <c r="A182" s="39"/>
      <c r="B182" s="39"/>
      <c r="C182" s="39"/>
      <c r="D182" s="39"/>
      <c r="E182" s="39"/>
      <c r="F182" s="39"/>
      <c r="G182" s="39"/>
      <c r="H182" s="39"/>
      <c r="I182" s="39"/>
      <c r="J182" s="39"/>
      <c r="K182" s="39"/>
      <c r="L182" s="39"/>
      <c r="M182" s="39"/>
      <c r="N182" s="39"/>
      <c r="O182" s="39"/>
      <c r="P182" s="39"/>
      <c r="Q182" s="39"/>
    </row>
    <row r="183" spans="1:17" x14ac:dyDescent="0.3">
      <c r="A183" s="39"/>
      <c r="B183" s="39"/>
      <c r="C183" s="39"/>
      <c r="D183" s="39"/>
      <c r="E183" s="39"/>
      <c r="F183" s="39"/>
      <c r="G183" s="39"/>
      <c r="H183" s="39"/>
      <c r="I183" s="39"/>
      <c r="J183" s="39"/>
      <c r="K183" s="39"/>
      <c r="L183" s="39"/>
      <c r="M183" s="39"/>
      <c r="N183" s="39"/>
      <c r="O183" s="39"/>
      <c r="P183" s="39"/>
      <c r="Q183" s="39"/>
    </row>
    <row r="184" spans="1:17" x14ac:dyDescent="0.3">
      <c r="A184" s="39"/>
      <c r="B184" s="39"/>
      <c r="C184" s="39"/>
      <c r="D184" s="39"/>
      <c r="E184" s="39"/>
      <c r="F184" s="39"/>
      <c r="G184" s="39"/>
      <c r="H184" s="39"/>
      <c r="I184" s="39"/>
      <c r="J184" s="39"/>
      <c r="K184" s="39"/>
      <c r="L184" s="39"/>
      <c r="M184" s="39"/>
      <c r="N184" s="39"/>
      <c r="O184" s="39"/>
      <c r="P184" s="39"/>
      <c r="Q184" s="39"/>
    </row>
    <row r="185" spans="1:17" x14ac:dyDescent="0.3">
      <c r="A185" s="39"/>
      <c r="B185" s="39"/>
      <c r="C185" s="39"/>
      <c r="D185" s="39"/>
      <c r="E185" s="39"/>
      <c r="F185" s="39"/>
      <c r="G185" s="39"/>
      <c r="H185" s="39"/>
      <c r="I185" s="39"/>
      <c r="J185" s="39"/>
      <c r="K185" s="39"/>
      <c r="L185" s="39"/>
      <c r="M185" s="39"/>
      <c r="N185" s="39"/>
      <c r="O185" s="39"/>
      <c r="P185" s="39"/>
      <c r="Q185" s="39"/>
    </row>
    <row r="186" spans="1:17" x14ac:dyDescent="0.3">
      <c r="A186" s="39"/>
      <c r="B186" s="39"/>
      <c r="C186" s="39"/>
      <c r="D186" s="39"/>
      <c r="E186" s="39"/>
      <c r="F186" s="30" t="s">
        <v>27</v>
      </c>
      <c r="G186" s="31">
        <f>SUM(C173:H173)</f>
        <v>0</v>
      </c>
      <c r="H186" s="30" t="s">
        <v>28</v>
      </c>
      <c r="I186" s="39"/>
      <c r="J186" s="39"/>
      <c r="K186" s="39"/>
      <c r="L186" s="39"/>
      <c r="M186" s="39"/>
      <c r="N186" s="39"/>
      <c r="O186" s="39"/>
      <c r="P186" s="39"/>
      <c r="Q186" s="39"/>
    </row>
    <row r="187" spans="1:17" x14ac:dyDescent="0.3">
      <c r="A187" s="39"/>
      <c r="B187" s="39"/>
      <c r="C187" s="39"/>
      <c r="D187" s="39"/>
      <c r="E187" s="39"/>
      <c r="F187" s="39"/>
      <c r="G187" s="39"/>
      <c r="H187" s="39"/>
      <c r="I187" s="39"/>
      <c r="J187" s="39"/>
      <c r="K187" s="39"/>
      <c r="L187" s="39"/>
      <c r="M187" s="39"/>
      <c r="N187" s="39"/>
      <c r="O187" s="39"/>
      <c r="P187" s="39"/>
      <c r="Q187" s="39"/>
    </row>
    <row r="188" spans="1:17" x14ac:dyDescent="0.3">
      <c r="A188" s="39"/>
      <c r="B188" s="39"/>
      <c r="C188" s="39"/>
      <c r="D188" s="39"/>
      <c r="E188" s="39"/>
      <c r="F188" s="39"/>
      <c r="G188" s="39"/>
      <c r="H188" s="39"/>
      <c r="I188" s="39"/>
      <c r="J188" s="39"/>
      <c r="K188" s="39"/>
      <c r="L188" s="39"/>
      <c r="M188" s="39"/>
      <c r="N188" s="39"/>
      <c r="O188" s="39"/>
      <c r="P188" s="39"/>
      <c r="Q188" s="39"/>
    </row>
    <row r="189" spans="1:17" x14ac:dyDescent="0.3">
      <c r="A189" s="39"/>
      <c r="B189" s="39"/>
      <c r="C189" s="39"/>
      <c r="D189" s="39"/>
      <c r="E189" s="39"/>
      <c r="F189" s="39"/>
      <c r="G189" s="39"/>
      <c r="H189" s="39"/>
      <c r="I189" s="39"/>
      <c r="J189" s="39"/>
      <c r="K189" s="39"/>
      <c r="L189" s="39"/>
      <c r="M189" s="39"/>
      <c r="N189" s="39"/>
      <c r="O189" s="39"/>
      <c r="P189" s="39"/>
      <c r="Q189" s="39"/>
    </row>
    <row r="190" spans="1:17" x14ac:dyDescent="0.3">
      <c r="A190" s="39"/>
      <c r="B190" s="39"/>
      <c r="C190" s="39"/>
      <c r="D190" s="39"/>
      <c r="E190" s="39"/>
      <c r="F190" s="39"/>
      <c r="G190" s="39"/>
      <c r="H190" s="39"/>
      <c r="I190" s="39"/>
      <c r="J190" s="39"/>
      <c r="K190" s="39"/>
      <c r="L190" s="39"/>
      <c r="M190" s="39"/>
      <c r="N190" s="39"/>
      <c r="O190" s="39"/>
      <c r="P190" s="39"/>
      <c r="Q190" s="39"/>
    </row>
    <row r="191" spans="1:17" x14ac:dyDescent="0.3">
      <c r="A191" s="39"/>
      <c r="B191" s="39"/>
      <c r="C191" s="39"/>
      <c r="D191" s="39"/>
      <c r="E191" s="39"/>
      <c r="F191" s="39"/>
      <c r="G191" s="39"/>
      <c r="H191" s="39"/>
      <c r="I191" s="39"/>
      <c r="J191" s="39"/>
      <c r="K191" s="39"/>
      <c r="L191" s="39"/>
      <c r="M191" s="39"/>
      <c r="N191" s="39"/>
      <c r="O191" s="39"/>
      <c r="P191" s="39"/>
      <c r="Q191" s="39"/>
    </row>
    <row r="192" spans="1:17" x14ac:dyDescent="0.3">
      <c r="A192" s="39"/>
      <c r="B192" s="39"/>
      <c r="C192" s="39"/>
      <c r="D192" s="39"/>
      <c r="E192" s="39"/>
      <c r="F192" s="39"/>
      <c r="G192" s="39"/>
      <c r="H192" s="39"/>
      <c r="I192" s="39"/>
      <c r="J192" s="39"/>
      <c r="K192" s="39"/>
      <c r="L192" s="39"/>
      <c r="M192" s="39"/>
      <c r="N192" s="39"/>
      <c r="O192" s="39"/>
      <c r="P192" s="39"/>
      <c r="Q192" s="39"/>
    </row>
    <row r="193" spans="1:17" x14ac:dyDescent="0.3">
      <c r="A193" s="39"/>
      <c r="B193" s="39"/>
      <c r="C193" s="39"/>
      <c r="D193" s="39"/>
      <c r="E193" s="39"/>
      <c r="F193" s="39"/>
      <c r="G193" s="39"/>
      <c r="H193" s="39"/>
      <c r="I193" s="39"/>
      <c r="J193" s="39"/>
      <c r="K193" s="39"/>
      <c r="L193" s="39"/>
      <c r="M193" s="39"/>
      <c r="N193" s="39"/>
      <c r="O193" s="39"/>
      <c r="P193" s="39"/>
      <c r="Q193" s="39"/>
    </row>
    <row r="194" spans="1:17" x14ac:dyDescent="0.3">
      <c r="A194" s="39"/>
      <c r="B194" s="39"/>
      <c r="C194" s="39"/>
      <c r="D194" s="39"/>
      <c r="E194" s="39"/>
      <c r="F194" s="39"/>
      <c r="G194" s="39"/>
      <c r="H194" s="39"/>
      <c r="I194" s="39"/>
      <c r="J194" s="39"/>
      <c r="K194" s="39"/>
      <c r="L194" s="39"/>
      <c r="M194" s="39"/>
      <c r="N194" s="39"/>
      <c r="O194" s="39"/>
      <c r="P194" s="39"/>
      <c r="Q194" s="39"/>
    </row>
    <row r="195" spans="1:17" x14ac:dyDescent="0.3">
      <c r="A195" s="39"/>
      <c r="B195" s="39"/>
      <c r="C195" s="39"/>
      <c r="D195" s="39"/>
      <c r="E195" s="39"/>
      <c r="F195" s="39"/>
      <c r="G195" s="39"/>
      <c r="H195" s="39"/>
      <c r="I195" s="39"/>
      <c r="J195" s="39"/>
      <c r="K195" s="39"/>
      <c r="L195" s="39"/>
      <c r="M195" s="39"/>
      <c r="N195" s="39"/>
      <c r="O195" s="39"/>
      <c r="P195" s="39"/>
      <c r="Q195" s="39"/>
    </row>
    <row r="196" spans="1:17" x14ac:dyDescent="0.3">
      <c r="A196" s="39"/>
      <c r="B196" s="39"/>
      <c r="C196" s="39"/>
      <c r="D196" s="39"/>
      <c r="E196" s="39"/>
      <c r="F196" s="39"/>
      <c r="G196" s="39"/>
      <c r="H196" s="39"/>
      <c r="I196" s="39"/>
      <c r="J196" s="39"/>
      <c r="K196" s="39"/>
      <c r="L196" s="39"/>
      <c r="M196" s="39"/>
      <c r="N196" s="39"/>
      <c r="O196" s="39"/>
      <c r="P196" s="39"/>
      <c r="Q196" s="39"/>
    </row>
    <row r="197" spans="1:17" x14ac:dyDescent="0.3">
      <c r="A197" s="39"/>
      <c r="B197" s="39"/>
      <c r="C197" s="39"/>
      <c r="D197" s="39"/>
      <c r="E197" s="39"/>
      <c r="F197" s="39"/>
      <c r="G197" s="39"/>
      <c r="H197" s="39"/>
      <c r="I197" s="39"/>
      <c r="J197" s="39"/>
      <c r="K197" s="39"/>
      <c r="L197" s="39"/>
      <c r="M197" s="39"/>
      <c r="N197" s="39"/>
      <c r="O197" s="39"/>
      <c r="P197" s="39"/>
      <c r="Q197" s="39"/>
    </row>
    <row r="198" spans="1:17" x14ac:dyDescent="0.3">
      <c r="A198" s="39"/>
      <c r="B198" s="39"/>
      <c r="C198" s="39"/>
      <c r="D198" s="39"/>
      <c r="E198" s="39"/>
      <c r="F198" s="39"/>
      <c r="G198" s="39"/>
      <c r="H198" s="39"/>
      <c r="I198" s="39"/>
      <c r="J198" s="39"/>
      <c r="K198" s="39"/>
      <c r="L198" s="39"/>
      <c r="M198" s="39"/>
      <c r="N198" s="39"/>
      <c r="O198" s="39"/>
      <c r="P198" s="39"/>
      <c r="Q198" s="39"/>
    </row>
    <row r="199" spans="1:17" x14ac:dyDescent="0.3">
      <c r="A199" s="39"/>
      <c r="B199" s="39"/>
      <c r="C199" s="39"/>
      <c r="D199" s="39"/>
      <c r="E199" s="39"/>
      <c r="F199" s="39"/>
      <c r="G199" s="39"/>
      <c r="H199" s="39"/>
      <c r="I199" s="39"/>
      <c r="J199" s="39"/>
      <c r="K199" s="39"/>
      <c r="L199" s="39"/>
      <c r="M199" s="39"/>
      <c r="N199" s="39"/>
      <c r="O199" s="39"/>
      <c r="P199" s="39"/>
      <c r="Q199" s="39"/>
    </row>
    <row r="200" spans="1:17" x14ac:dyDescent="0.3">
      <c r="A200" s="39"/>
      <c r="B200" s="39"/>
      <c r="C200" s="39"/>
      <c r="D200" s="39"/>
      <c r="E200" s="39"/>
      <c r="F200" s="39"/>
      <c r="G200" s="39"/>
      <c r="H200" s="39"/>
      <c r="I200" s="39"/>
      <c r="J200" s="39"/>
      <c r="K200" s="39"/>
      <c r="L200" s="39"/>
      <c r="M200" s="39"/>
      <c r="N200" s="39"/>
      <c r="O200" s="39"/>
      <c r="P200" s="39"/>
      <c r="Q200" s="39"/>
    </row>
    <row r="201" spans="1:17" x14ac:dyDescent="0.3">
      <c r="A201" s="39"/>
      <c r="B201" s="39"/>
      <c r="C201" s="39"/>
      <c r="D201" s="39"/>
      <c r="E201" s="39"/>
      <c r="F201" s="39"/>
      <c r="G201" s="39"/>
      <c r="H201" s="39"/>
      <c r="I201" s="39"/>
      <c r="J201" s="39"/>
      <c r="K201" s="39"/>
      <c r="L201" s="39"/>
      <c r="M201" s="39"/>
      <c r="N201" s="39"/>
      <c r="O201" s="39"/>
      <c r="P201" s="39"/>
      <c r="Q201" s="39"/>
    </row>
    <row r="202" spans="1:17" x14ac:dyDescent="0.3">
      <c r="A202" s="39"/>
      <c r="B202" s="39"/>
      <c r="C202" s="39"/>
      <c r="D202" s="39"/>
      <c r="E202" s="39"/>
      <c r="F202" s="39"/>
      <c r="G202" s="39"/>
      <c r="H202" s="39"/>
      <c r="I202" s="39"/>
      <c r="J202" s="39"/>
      <c r="K202" s="39"/>
      <c r="L202" s="39"/>
      <c r="M202" s="39"/>
      <c r="N202" s="39"/>
      <c r="O202" s="39"/>
      <c r="P202" s="39"/>
      <c r="Q202" s="39"/>
    </row>
    <row r="203" spans="1:17" x14ac:dyDescent="0.3">
      <c r="A203" s="39"/>
      <c r="B203" s="39"/>
      <c r="C203" s="39"/>
      <c r="D203" s="39"/>
      <c r="E203" s="39"/>
      <c r="F203" s="39"/>
      <c r="G203" s="39"/>
      <c r="H203" s="39"/>
      <c r="I203" s="39"/>
      <c r="J203" s="39"/>
      <c r="K203" s="39"/>
      <c r="L203" s="39"/>
      <c r="M203" s="39"/>
      <c r="N203" s="39"/>
      <c r="O203" s="39"/>
      <c r="P203" s="39"/>
      <c r="Q203" s="39"/>
    </row>
    <row r="204" spans="1:17" x14ac:dyDescent="0.3">
      <c r="A204" s="39"/>
      <c r="B204" s="39"/>
      <c r="C204" s="39"/>
      <c r="D204" s="39"/>
      <c r="E204" s="39"/>
      <c r="F204" s="39"/>
      <c r="G204" s="39"/>
      <c r="H204" s="39"/>
      <c r="I204" s="39"/>
      <c r="J204" s="39"/>
      <c r="K204" s="39"/>
      <c r="L204" s="39"/>
      <c r="M204" s="39"/>
      <c r="N204" s="39"/>
      <c r="O204" s="39"/>
      <c r="P204" s="39"/>
      <c r="Q204" s="39"/>
    </row>
    <row r="205" spans="1:17" x14ac:dyDescent="0.3">
      <c r="A205" s="39"/>
      <c r="B205" s="39"/>
      <c r="C205" s="39"/>
      <c r="D205" s="39"/>
      <c r="E205" s="39"/>
      <c r="F205" s="39"/>
      <c r="G205" s="39"/>
      <c r="H205" s="39"/>
      <c r="I205" s="39"/>
      <c r="J205" s="39"/>
      <c r="K205" s="39"/>
      <c r="L205" s="39"/>
      <c r="M205" s="39"/>
      <c r="N205" s="39"/>
      <c r="O205" s="39"/>
      <c r="P205" s="39"/>
      <c r="Q205" s="39"/>
    </row>
    <row r="206" spans="1:17" x14ac:dyDescent="0.3">
      <c r="A206" s="39"/>
      <c r="B206" s="39"/>
      <c r="C206" s="39"/>
      <c r="D206" s="39"/>
      <c r="E206" s="39"/>
      <c r="F206" s="39"/>
      <c r="G206" s="39"/>
      <c r="H206" s="39"/>
      <c r="I206" s="39"/>
      <c r="J206" s="39"/>
      <c r="K206" s="39"/>
      <c r="L206" s="39"/>
      <c r="M206" s="39"/>
      <c r="N206" s="39"/>
      <c r="O206" s="39"/>
      <c r="P206" s="39"/>
      <c r="Q206" s="39"/>
    </row>
    <row r="207" spans="1:17" x14ac:dyDescent="0.3">
      <c r="A207" s="39"/>
      <c r="B207" s="39"/>
      <c r="C207" s="39"/>
      <c r="D207" s="39"/>
      <c r="E207" s="39"/>
      <c r="F207" s="39"/>
      <c r="G207" s="39"/>
      <c r="H207" s="39"/>
      <c r="I207" s="39"/>
      <c r="J207" s="39"/>
      <c r="K207" s="39"/>
      <c r="L207" s="39"/>
      <c r="M207" s="39"/>
      <c r="N207" s="39"/>
      <c r="O207" s="39"/>
      <c r="P207" s="39"/>
      <c r="Q207" s="39"/>
    </row>
    <row r="208" spans="1:17" x14ac:dyDescent="0.3">
      <c r="A208" s="39"/>
      <c r="B208" s="39"/>
      <c r="C208" s="39"/>
      <c r="D208" s="39"/>
      <c r="E208" s="39"/>
      <c r="F208" s="39"/>
      <c r="G208" s="39"/>
      <c r="H208" s="39"/>
      <c r="I208" s="39"/>
      <c r="J208" s="39"/>
      <c r="K208" s="39"/>
      <c r="L208" s="39"/>
      <c r="M208" s="39"/>
      <c r="N208" s="39"/>
      <c r="O208" s="39"/>
      <c r="P208" s="39"/>
      <c r="Q208" s="39"/>
    </row>
    <row r="209" spans="1:17" x14ac:dyDescent="0.3">
      <c r="A209" s="39"/>
      <c r="B209" s="39"/>
      <c r="C209" s="39"/>
      <c r="D209" s="39"/>
      <c r="E209" s="39"/>
      <c r="F209" s="39"/>
      <c r="G209" s="39"/>
      <c r="H209" s="39"/>
      <c r="I209" s="39"/>
      <c r="J209" s="39"/>
      <c r="K209" s="39"/>
      <c r="L209" s="39"/>
      <c r="M209" s="39"/>
      <c r="N209" s="39"/>
      <c r="O209" s="39"/>
      <c r="P209" s="39"/>
      <c r="Q209" s="39"/>
    </row>
    <row r="210" spans="1:17" x14ac:dyDescent="0.3">
      <c r="A210" s="39"/>
      <c r="B210" s="39"/>
      <c r="C210" s="39"/>
      <c r="D210" s="39"/>
      <c r="E210" s="39"/>
      <c r="F210" s="39"/>
      <c r="G210" s="39"/>
      <c r="H210" s="39"/>
      <c r="I210" s="39"/>
      <c r="J210" s="39"/>
      <c r="K210" s="39"/>
      <c r="L210" s="39"/>
      <c r="M210" s="39"/>
      <c r="N210" s="39"/>
      <c r="O210" s="39"/>
      <c r="P210" s="39"/>
      <c r="Q210" s="39"/>
    </row>
    <row r="211" spans="1:17" x14ac:dyDescent="0.3">
      <c r="A211" s="39"/>
      <c r="B211" s="39"/>
      <c r="C211" s="39"/>
      <c r="D211" s="39"/>
      <c r="E211" s="39"/>
      <c r="F211" s="39"/>
      <c r="G211" s="39"/>
      <c r="H211" s="39"/>
      <c r="I211" s="39"/>
      <c r="J211" s="39"/>
      <c r="K211" s="39"/>
      <c r="L211" s="39"/>
      <c r="M211" s="39"/>
      <c r="N211" s="39"/>
      <c r="O211" s="39"/>
      <c r="P211" s="39"/>
      <c r="Q211" s="39"/>
    </row>
    <row r="212" spans="1:17" x14ac:dyDescent="0.3">
      <c r="A212" s="39"/>
      <c r="B212" s="39"/>
      <c r="C212" s="39"/>
      <c r="D212" s="39"/>
      <c r="E212" s="39"/>
      <c r="F212" s="39"/>
      <c r="G212" s="39"/>
      <c r="H212" s="39"/>
      <c r="I212" s="39"/>
      <c r="J212" s="39"/>
      <c r="K212" s="39"/>
      <c r="L212" s="39"/>
      <c r="M212" s="39"/>
      <c r="N212" s="39"/>
      <c r="O212" s="39"/>
      <c r="P212" s="39"/>
      <c r="Q212" s="39"/>
    </row>
    <row r="213" spans="1:17" x14ac:dyDescent="0.3">
      <c r="A213" s="39"/>
      <c r="B213" s="39"/>
      <c r="C213" s="39"/>
      <c r="D213" s="39"/>
      <c r="E213" s="39"/>
      <c r="F213" s="39"/>
      <c r="G213" s="39"/>
      <c r="H213" s="39"/>
      <c r="I213" s="39"/>
      <c r="J213" s="39"/>
      <c r="K213" s="39"/>
      <c r="L213" s="39"/>
      <c r="M213" s="39"/>
      <c r="N213" s="39"/>
      <c r="O213" s="39"/>
      <c r="P213" s="39"/>
      <c r="Q213" s="39"/>
    </row>
    <row r="214" spans="1:17" x14ac:dyDescent="0.3">
      <c r="A214" s="39"/>
      <c r="B214" s="39"/>
      <c r="C214" s="39"/>
      <c r="D214" s="39"/>
      <c r="E214" s="39"/>
      <c r="F214" s="39"/>
      <c r="G214" s="39"/>
      <c r="H214" s="39"/>
      <c r="I214" s="39"/>
      <c r="J214" s="39"/>
      <c r="K214" s="39"/>
      <c r="L214" s="39"/>
      <c r="M214" s="39"/>
      <c r="N214" s="39"/>
      <c r="O214" s="39"/>
      <c r="P214" s="39"/>
      <c r="Q214" s="39"/>
    </row>
    <row r="215" spans="1:17" x14ac:dyDescent="0.3">
      <c r="A215" s="39"/>
      <c r="B215" s="39"/>
      <c r="C215" s="39"/>
      <c r="D215" s="39"/>
      <c r="E215" s="39"/>
      <c r="F215" s="39"/>
      <c r="G215" s="39"/>
      <c r="H215" s="39"/>
      <c r="I215" s="39"/>
      <c r="J215" s="39"/>
      <c r="K215" s="39"/>
      <c r="L215" s="39"/>
      <c r="M215" s="39"/>
      <c r="N215" s="39"/>
      <c r="O215" s="39"/>
      <c r="P215" s="39"/>
      <c r="Q215" s="39"/>
    </row>
    <row r="216" spans="1:17" x14ac:dyDescent="0.3">
      <c r="A216" s="39"/>
      <c r="B216" s="39"/>
      <c r="C216" s="39"/>
      <c r="D216" s="39"/>
      <c r="E216" s="39"/>
      <c r="F216" s="39"/>
      <c r="G216" s="39"/>
      <c r="H216" s="39"/>
      <c r="I216" s="39"/>
      <c r="J216" s="39"/>
      <c r="K216" s="39"/>
      <c r="L216" s="39"/>
      <c r="M216" s="39"/>
      <c r="N216" s="39"/>
      <c r="O216" s="39"/>
      <c r="P216" s="39"/>
      <c r="Q216" s="39"/>
    </row>
    <row r="217" spans="1:17" x14ac:dyDescent="0.3">
      <c r="A217" s="39"/>
      <c r="B217" s="39"/>
      <c r="C217" s="39"/>
      <c r="D217" s="39"/>
      <c r="E217" s="39"/>
      <c r="F217" s="39"/>
      <c r="G217" s="39"/>
      <c r="H217" s="39"/>
      <c r="I217" s="39"/>
      <c r="J217" s="39"/>
      <c r="K217" s="39"/>
      <c r="L217" s="39"/>
      <c r="M217" s="39"/>
      <c r="N217" s="39"/>
      <c r="O217" s="39"/>
      <c r="P217" s="39"/>
      <c r="Q217" s="39"/>
    </row>
    <row r="218" spans="1:17" x14ac:dyDescent="0.3">
      <c r="A218" s="39"/>
      <c r="B218" s="39"/>
      <c r="C218" s="39"/>
      <c r="D218" s="39"/>
      <c r="E218" s="39"/>
      <c r="F218" s="39"/>
      <c r="G218" s="39"/>
      <c r="H218" s="39"/>
      <c r="I218" s="39"/>
      <c r="J218" s="39"/>
      <c r="K218" s="39"/>
      <c r="L218" s="39"/>
      <c r="M218" s="39"/>
      <c r="N218" s="39"/>
      <c r="O218" s="39"/>
      <c r="P218" s="39"/>
      <c r="Q218" s="39"/>
    </row>
  </sheetData>
  <sheetProtection password="DD43" sheet="1" objects="1" scenarios="1"/>
  <mergeCells count="19">
    <mergeCell ref="H43:H44"/>
    <mergeCell ref="P43:P44"/>
    <mergeCell ref="H61:H62"/>
    <mergeCell ref="P61:P62"/>
    <mergeCell ref="A1:Q4"/>
    <mergeCell ref="H6:H7"/>
    <mergeCell ref="P6:P7"/>
    <mergeCell ref="H25:H26"/>
    <mergeCell ref="P25:P26"/>
    <mergeCell ref="H133:H134"/>
    <mergeCell ref="P133:P134"/>
    <mergeCell ref="H151:H152"/>
    <mergeCell ref="P151:P152"/>
    <mergeCell ref="H79:H80"/>
    <mergeCell ref="P79:P80"/>
    <mergeCell ref="H97:H98"/>
    <mergeCell ref="P97:P98"/>
    <mergeCell ref="H115:H116"/>
    <mergeCell ref="P115:P116"/>
  </mergeCells>
  <printOptions horizontalCentered="1"/>
  <pageMargins left="0.25" right="0.25" top="0.22" bottom="0.28000000000000003" header="0.3" footer="0.3"/>
  <pageSetup paperSize="9" scale="52"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REKOD PRESTASI MURID</vt:lpstr>
      <vt:lpstr>LAPORAN MURID (INDIVIDU)</vt:lpstr>
      <vt:lpstr>DATA PERNYATAAN TAHAP PGUASAAN </vt:lpstr>
      <vt:lpstr>GRAF PELAPORAN</vt:lpstr>
      <vt:lpstr>'DATA PERNYATAAN TAHAP PGUASAAN '!Print_Area</vt:lpstr>
      <vt:lpstr>'LAPORAN MURID (INDIVIDU)'!Print_Area</vt:lpstr>
      <vt:lpstr>'REKOD PRESTASI MURID'!Print_Area</vt:lpstr>
      <vt:lpstr>'REKOD PRESTASI MURID'!Print_Titles</vt:lpstr>
    </vt:vector>
  </TitlesOfParts>
  <Company>Acer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user</cp:lastModifiedBy>
  <cp:lastPrinted>2015-03-04T02:43:32Z</cp:lastPrinted>
  <dcterms:created xsi:type="dcterms:W3CDTF">2013-07-10T02:44:08Z</dcterms:created>
  <dcterms:modified xsi:type="dcterms:W3CDTF">2015-12-26T13:10:34Z</dcterms:modified>
</cp:coreProperties>
</file>

<file path=userCustomization/customUI.xml><?xml version="1.0" encoding="utf-8"?>
<mso:customUI xmlns:mso="http://schemas.microsoft.com/office/2006/01/customui">
  <mso:ribbon>
    <mso:qat>
      <mso:documentControls>
        <mso:control idQ="mso:FormControlComboBox" visible="true"/>
      </mso:documentControls>
    </mso:qat>
  </mso:ribbon>
</mso:customUI>
</file>