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5" windowWidth="15195" windowHeight="8190" firstSheet="1" activeTab="2"/>
  </bookViews>
  <sheets>
    <sheet name="DATA PERNYATAAN BAND PJ" sheetId="26" state="veryHidden" r:id="rId1"/>
    <sheet name="DATA PRESTASI PJ" sheetId="25" r:id="rId2"/>
    <sheet name="LAPORAN MURID(INDIVIDU) PJ" sheetId="24" r:id="rId3"/>
    <sheet name="graf" sheetId="27" r:id="rId4"/>
  </sheets>
  <definedNames>
    <definedName name="_xlnm.Print_Area" localSheetId="3">graf!$A$1:$AA$71</definedName>
    <definedName name="_xlnm.Print_Titles" localSheetId="1">'DATA PRESTASI PJ'!$1:$10</definedName>
  </definedNames>
  <calcPr calcId="124519"/>
</workbook>
</file>

<file path=xl/calcChain.xml><?xml version="1.0" encoding="utf-8"?>
<calcChain xmlns="http://schemas.openxmlformats.org/spreadsheetml/2006/main">
  <c r="C69" i="25"/>
  <c r="F77" l="1"/>
  <c r="H31" i="24"/>
  <c r="I31" s="1"/>
  <c r="H32"/>
  <c r="H20"/>
  <c r="H19"/>
  <c r="L80" i="25" l="1"/>
  <c r="Y43" i="27"/>
  <c r="X43"/>
  <c r="W43"/>
  <c r="V43"/>
  <c r="U43"/>
  <c r="T43"/>
  <c r="P15"/>
  <c r="C70" i="25"/>
  <c r="L68" i="27" s="1"/>
  <c r="E24" i="24"/>
  <c r="F24" s="1"/>
  <c r="E25"/>
  <c r="E33"/>
  <c r="E26"/>
  <c r="E22"/>
  <c r="E21"/>
  <c r="F21" s="1"/>
  <c r="A45"/>
  <c r="A44"/>
  <c r="E31"/>
  <c r="T57" i="27"/>
  <c r="T60"/>
  <c r="T59"/>
  <c r="T58"/>
  <c r="T70"/>
  <c r="L79" i="25"/>
  <c r="T67" i="27"/>
  <c r="T69"/>
  <c r="T68"/>
  <c r="L67"/>
  <c r="A4"/>
  <c r="A2"/>
  <c r="A1"/>
  <c r="F79" i="25"/>
  <c r="E30" i="24"/>
  <c r="E29"/>
  <c r="E28"/>
  <c r="I32"/>
  <c r="P58" i="27" l="1"/>
  <c r="O58"/>
  <c r="N58"/>
  <c r="M58"/>
  <c r="L58"/>
  <c r="K58"/>
  <c r="E58"/>
  <c r="H58"/>
  <c r="G58"/>
  <c r="F58"/>
  <c r="D58"/>
  <c r="C58"/>
  <c r="Z13"/>
  <c r="Y13"/>
  <c r="X13"/>
  <c r="W13"/>
  <c r="V13"/>
  <c r="U13"/>
  <c r="Q42"/>
  <c r="P42"/>
  <c r="O42"/>
  <c r="N42"/>
  <c r="M42"/>
  <c r="L42"/>
  <c r="C42"/>
  <c r="H42"/>
  <c r="G42"/>
  <c r="F42"/>
  <c r="E42"/>
  <c r="D42"/>
  <c r="Y28"/>
  <c r="X28"/>
  <c r="W28"/>
  <c r="V28"/>
  <c r="U28"/>
  <c r="T28"/>
  <c r="Q26"/>
  <c r="P26"/>
  <c r="O26"/>
  <c r="N26"/>
  <c r="M26"/>
  <c r="L26"/>
  <c r="H28"/>
  <c r="G28"/>
  <c r="F28"/>
  <c r="E28"/>
  <c r="D28"/>
  <c r="C28"/>
  <c r="O15"/>
  <c r="N15"/>
  <c r="M15"/>
  <c r="L15"/>
  <c r="K15"/>
  <c r="H16"/>
  <c r="G16"/>
  <c r="F16"/>
  <c r="E16"/>
  <c r="D16"/>
  <c r="C16"/>
  <c r="A39" i="24"/>
  <c r="D11"/>
  <c r="A46"/>
  <c r="D10"/>
  <c r="D5"/>
  <c r="A3"/>
  <c r="A2"/>
  <c r="P56" i="27" l="1"/>
  <c r="H56"/>
  <c r="Z11"/>
  <c r="Q40"/>
  <c r="H40"/>
  <c r="Y26"/>
  <c r="H26"/>
  <c r="H14"/>
  <c r="Q24"/>
  <c r="P13"/>
  <c r="D8" i="24"/>
  <c r="D7"/>
  <c r="D6"/>
  <c r="H8"/>
  <c r="I8" s="1"/>
  <c r="H9"/>
  <c r="I9" s="1"/>
  <c r="H10"/>
  <c r="I10" s="1"/>
  <c r="H11"/>
  <c r="I11" s="1"/>
  <c r="H12"/>
  <c r="I12" s="1"/>
  <c r="H13"/>
  <c r="I13" s="1"/>
  <c r="H14"/>
  <c r="I14" s="1"/>
  <c r="H15"/>
  <c r="I15" s="1"/>
  <c r="H16"/>
  <c r="I16" s="1"/>
  <c r="H17"/>
  <c r="I17" s="1"/>
  <c r="H18"/>
  <c r="I18" s="1"/>
  <c r="I19"/>
  <c r="I20"/>
  <c r="H21"/>
  <c r="I21" s="1"/>
  <c r="H22"/>
  <c r="I22" s="1"/>
  <c r="H23"/>
  <c r="I23" s="1"/>
  <c r="H24"/>
  <c r="I24" s="1"/>
  <c r="H25"/>
  <c r="I25" s="1"/>
  <c r="H26"/>
  <c r="I26" s="1"/>
  <c r="H27"/>
  <c r="I27" s="1"/>
  <c r="H28"/>
  <c r="I28" s="1"/>
  <c r="H29"/>
  <c r="I29" s="1"/>
  <c r="H30"/>
  <c r="I30"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66"/>
  <c r="I66" s="1"/>
  <c r="H67"/>
  <c r="I67" s="1"/>
  <c r="H68"/>
  <c r="I68" s="1"/>
  <c r="H69"/>
  <c r="I69" s="1"/>
  <c r="H70"/>
  <c r="I70" s="1"/>
  <c r="H71"/>
  <c r="I71" s="1"/>
  <c r="H72"/>
  <c r="I72" s="1"/>
  <c r="H73"/>
  <c r="I73" s="1"/>
  <c r="H74"/>
  <c r="I74" s="1"/>
  <c r="H75"/>
  <c r="I75" s="1"/>
  <c r="H76"/>
  <c r="I76" s="1"/>
  <c r="H77"/>
  <c r="I77" s="1"/>
  <c r="H78"/>
  <c r="I78" s="1"/>
  <c r="H79"/>
  <c r="I79" s="1"/>
  <c r="H80"/>
  <c r="I80" s="1"/>
  <c r="H81"/>
  <c r="I81" s="1"/>
  <c r="H82"/>
  <c r="I82" s="1"/>
  <c r="H83"/>
  <c r="I83" s="1"/>
  <c r="H84"/>
  <c r="I84" s="1"/>
  <c r="H85"/>
  <c r="I85" s="1"/>
  <c r="H86"/>
  <c r="I86" s="1"/>
  <c r="H87"/>
  <c r="I87" s="1"/>
  <c r="E32"/>
  <c r="F26"/>
  <c r="F22"/>
  <c r="F31" l="1"/>
  <c r="F28"/>
  <c r="F33"/>
  <c r="F32"/>
  <c r="F25"/>
  <c r="F29"/>
  <c r="F30"/>
  <c r="Y41" i="27" l="1"/>
</calcChain>
</file>

<file path=xl/sharedStrings.xml><?xml version="1.0" encoding="utf-8"?>
<sst xmlns="http://schemas.openxmlformats.org/spreadsheetml/2006/main" count="225" uniqueCount="173">
  <si>
    <t>BIL</t>
  </si>
  <si>
    <t>BAND</t>
  </si>
  <si>
    <t>JANTINA</t>
  </si>
  <si>
    <t>NAMA MURID</t>
  </si>
  <si>
    <t>KEMAHIRAN</t>
  </si>
  <si>
    <t>Berikut adalah pernyataan bagi kemahiran yang telah dikuasai:</t>
  </si>
  <si>
    <t>TAFSIRAN</t>
  </si>
  <si>
    <t>MODUL KEMAHIRAN (75%)</t>
  </si>
  <si>
    <t>MODUL KECERGASAN (25%)</t>
  </si>
  <si>
    <t>KEMAHIRAN ASAS PERMAINAN (20%)</t>
  </si>
  <si>
    <t>REKREASI DAN KESENGGANGAN (10%)</t>
  </si>
  <si>
    <t>KONSEP KECERGASAN (5%)</t>
  </si>
  <si>
    <t>KOMPONEN KECERGASAN (20%)</t>
  </si>
  <si>
    <t>KELAS:</t>
  </si>
  <si>
    <t>GIMNASTIK ASAS</t>
  </si>
  <si>
    <t>PERGERAKAN BERIRAMA</t>
  </si>
  <si>
    <t>KEMAHIRAN ASAS PERMAINAN</t>
  </si>
  <si>
    <t>3.1 KATEGORI SERANGAN</t>
  </si>
  <si>
    <t>3.3 KATEGORI MEMADANG</t>
  </si>
  <si>
    <t>OLAHRAGA ASAS</t>
  </si>
  <si>
    <t>4.1  ASAS BERLARI</t>
  </si>
  <si>
    <t>4.2   ASAS LOMPATAN</t>
  </si>
  <si>
    <t>4.3   ASAS BALINGAN</t>
  </si>
  <si>
    <t xml:space="preserve">AKUATIK ASAS </t>
  </si>
  <si>
    <t>REKREASI DAN KESENGGANGAN</t>
  </si>
  <si>
    <t>KONSEP KECERGASAN</t>
  </si>
  <si>
    <t>KOMPONEN KECERGASAN</t>
  </si>
  <si>
    <t>MODUL</t>
  </si>
  <si>
    <t>KECERGASAN</t>
  </si>
  <si>
    <t xml:space="preserve">        4.1 ASAS BERLARI</t>
  </si>
  <si>
    <t xml:space="preserve">        4.2 ASAS LOMPATAN</t>
  </si>
  <si>
    <t xml:space="preserve">        4.3 ASAS BALINGAN</t>
  </si>
  <si>
    <t xml:space="preserve">       3.1 KATEGORI SERANGAN</t>
  </si>
  <si>
    <t xml:space="preserve">       3.2 KATEGORI JARING</t>
  </si>
  <si>
    <t xml:space="preserve">       3.3 KATEGORI MEMADANG</t>
  </si>
  <si>
    <t xml:space="preserve">KATEGORI SERANGAN </t>
  </si>
  <si>
    <t>KATEGORI JARING</t>
  </si>
  <si>
    <t xml:space="preserve">KATEGORI MEMADANG </t>
  </si>
  <si>
    <t xml:space="preserve">ASAS LOMPATAN </t>
  </si>
  <si>
    <t xml:space="preserve">ASAS BALINGAN </t>
  </si>
  <si>
    <t>KANDUNGAN</t>
  </si>
  <si>
    <t>1. GIMNASTIK ASAS</t>
  </si>
  <si>
    <t>2. PERGERAKAN BERIRAMA</t>
  </si>
  <si>
    <t>3. KEMAHIRAN ASAS PERMAINAN:</t>
  </si>
  <si>
    <t>4. OLAHRAGA ASAS:</t>
  </si>
  <si>
    <t>3.2 KATEGORI JARING</t>
  </si>
  <si>
    <t xml:space="preserve">Nama Murid:       </t>
  </si>
  <si>
    <t>No. Surat Beranak:</t>
  </si>
  <si>
    <t>Jantina:</t>
  </si>
  <si>
    <t>Kelas:</t>
  </si>
  <si>
    <t>Tarikh Pelaporan:</t>
  </si>
  <si>
    <t>Pendidikan Jasmani:</t>
  </si>
  <si>
    <t xml:space="preserve">Nama Guru </t>
  </si>
  <si>
    <t>……...………………………………………………</t>
  </si>
  <si>
    <t>….…….…………………………………………….</t>
  </si>
  <si>
    <t>NAMA GURU PENDIDIKAN JASMANI:</t>
  </si>
  <si>
    <t>TARIKH PELAPORAN :</t>
  </si>
  <si>
    <t>GURU PENDIDIKAN JASMANI</t>
  </si>
  <si>
    <t>456/12</t>
  </si>
  <si>
    <t>478/23</t>
  </si>
  <si>
    <t>234/45</t>
  </si>
  <si>
    <t>345/45</t>
  </si>
  <si>
    <t>PRESTASI GIMNASTIK ASAS</t>
  </si>
  <si>
    <t>PRESTASI PERGERAKAN BERIRAMA</t>
  </si>
  <si>
    <t>PRESTASI KEMAHIRAN PERMAINAN KATEGORI SERANGAN</t>
  </si>
  <si>
    <t>PRESTASI KEMAHIRAN PERMAINAN KATEGORI JARING</t>
  </si>
  <si>
    <t>PRESTASI KEMAHIRAN PERMAINAN KATEGORI MEMADANG</t>
  </si>
  <si>
    <t>PRESTASI OLAHRAGA ASAS- ASAS BERLARI</t>
  </si>
  <si>
    <t xml:space="preserve">ASAS BERLARI  </t>
  </si>
  <si>
    <t>PRESTASI OLAHRAGA ASAS- ASAS LOMPATAN</t>
  </si>
  <si>
    <t>PRESTASI OLAHRAGA ASAS- ASAS BALINGAN</t>
  </si>
  <si>
    <t>PRESTASI REKREASI DAN KESENGGANGAN</t>
  </si>
  <si>
    <t>PRESTASI KONSEP KECERGASAN</t>
  </si>
  <si>
    <t>PRESTASI KOMPONEN KECERGASAN</t>
  </si>
  <si>
    <t>LELAKI</t>
  </si>
  <si>
    <t>PEREMPUAN</t>
  </si>
  <si>
    <t>OLAHRAGA ASAS
 (15%)</t>
  </si>
  <si>
    <t>GIMNASTIK ASAS
 (15%)</t>
  </si>
  <si>
    <t>PERGERAKAN BERIRAMA 
(15%)</t>
  </si>
  <si>
    <t>NO. SURAT BERANAK 
/ MY KID</t>
  </si>
  <si>
    <t>GURU BESAR</t>
  </si>
  <si>
    <t>BILANGAN MURID :</t>
  </si>
  <si>
    <t>………………………………………………………………………………………………..</t>
  </si>
  <si>
    <t>…………………………………………………………………………………</t>
  </si>
  <si>
    <t>DATA PERNYATAAN TAHAP PENGUASAAN</t>
  </si>
  <si>
    <t>TAHAP PENGUASAAN</t>
  </si>
  <si>
    <t>PERNYATAAN TAHAP PENGUASAAN</t>
  </si>
  <si>
    <t xml:space="preserve">TAHAP PENGUASAAN </t>
  </si>
  <si>
    <t>PENTAKSIRAN PERTENGAHAN TAHUN MATA PELAJARAN PENDIDIKAN JASMANI TAHUN 5</t>
  </si>
  <si>
    <t>5. REKREASI DAN KESENGGANGAN</t>
  </si>
  <si>
    <t>6. KONSEP KECERGASAN</t>
  </si>
  <si>
    <t>7. KOMPONEN KECERGASAN</t>
  </si>
  <si>
    <t>Boleh melakukan  pergerakan kreatif bertema menggunakan props yang ditiru mengikut muzik yang didengar.</t>
  </si>
  <si>
    <t>Boleh mengaplikasikan  konsep pergerakan seperti arah, aras, laluan, kualiti pergerakan dan hubungan dengan rakan semasa melakukan pergerakan  kreatif bertema menggunakan props mengikut muzik yang didengar.</t>
  </si>
  <si>
    <t>Boleh melakukan pelbagai teknik menghantar bola, menerima bola, dan mengelecek bola menggunakan tangan, kaki, dan alatan.</t>
  </si>
  <si>
    <t>Boleh membaling bola, memukul dan menangkap bola.</t>
  </si>
  <si>
    <t>Boleh berlari pecut pada satu jarak dan tahu
perkaitan antara tempat kontak bebola kaki pada permukaan dengan kedudukan badan semasa berlari.</t>
  </si>
  <si>
    <t>Boleh melompat tali dengan gaya gunting.</t>
  </si>
  <si>
    <t>Boleh mengaplikasikan  lari landas, lonjakan. layangan, dan mendarat semasa melompat tinggi dengan gaya gunting dengan lakuan yang betul.</t>
  </si>
  <si>
    <t xml:space="preserve">Boleh melontar objek bulat dan melempar objek leper dalam posisi berdiri. </t>
  </si>
  <si>
    <t>Boleh melakukan imbangan pelbagai tapak sokongan di atas bangku gimnastik.
Boleh melompat menegak di atas trampolin berulang-ulang kali.
Boleh bergayut dengan pelbagai genggaman tangan. 
Boleh melakukan hambur kangkang di atas bangku gimnastik dengan sokongan.</t>
  </si>
  <si>
    <t>Boleh melakukan putaran 90˚ di atas trampolin dan mendarat dengan kedua-dua belah kaki di atas trampolin.
Boleh melejang kaki ke posisi dirian tangan dengan kedua-dua belah tangan di atas lantai.
Boleh mengayun dengan pelbagai genggaman tangan.
Boleh menyatakan otot-otot yang menghasilkan daya semasa melakukan hambur melalui bangku gimnastik.</t>
  </si>
  <si>
    <t>Boleh melakukan putaran 180˚ di atas trampolin dan mendarat dengan kedua-dua belah kaki di atas trampolin.
Boleh melakukan hambur kangkang melangkaui rakan yang membongkok dengan mengaplikasikan konsep kestabilan.
Boleh mengaplikasikan perubahan pusat graviti semasa melakukan putaran roda.
Boleh mengimbang badan di atas palang dan mengayun badan dengan mengaplikasikan konsep kestabilan.</t>
  </si>
  <si>
    <t>Boleh melakukan putaran 180˚ dengan membuat pelbagai bentuk badan di atas trampolin dan mendarat dengan kedua-dua belah kaki di atas trampolin dengan lakuan yang betul.
Boleh melakukan rangkaian imbangan di atas lantai dan bangku gimnastik yang melibatkan gabungan pergerakan lokomotor dan imbangan dengan turutan yang betul.
Boleh melakukan lombol kangkang dan hambur arab dengan lakuan yang betul.
Boleh mengaplikasikan perubahan pusat graviti semasa mengimbang badan di atas palang dan mengayun badan ke posisi gayut serta mengayun dengan pelbagai posisi badan dan kaki  dengan lakuan yang betul.</t>
  </si>
  <si>
    <t>Boleh melakukan rangkaian pergerakan dengan mengaplikasikan kemahiran hambur arab, rangkaian imbangan dan putaran 180˚ dengan pelbagai bentuk badan pada senaman lantai,  serta kemahiran lombol kangkang dengan lakuan yang betul dan konsisten.
Boleh menunjukkan keyakinan dan tanggungjawab kendiri semasa melakukan aktiviti.</t>
  </si>
  <si>
    <t>Boleh merancang dan mempersembahkan rangkaian imbangan pelbagai tapak sokongan secara berkumpulan.
Boleh menunjuk cara kemahiran putaran di atas trampolin, hambur arab, lombol kangkang, bergayut dan mengayun pada palang secara tekal dengan lakuan yang betul.
Boleh mematuhi dan mengamalkan elemen pengurusan dan keselamatan.</t>
  </si>
  <si>
    <t>Boleh mengaplikasi konsep pergerakan seperti arah dan aras semasa melakukan pergerakan kreatif bertema menggunakan props mengikut muzik yang didengar.
Boleh menyatakan props yang sesuai digunakan dalam pergerakan.</t>
  </si>
  <si>
    <t>Boleh melakukan pergerakan kreatif bertema menggunakan props berdasarkan konsep pergerakan dengan turutan pergerakan yang sesuai mengikut muzik yang didengar.
Boleh  mengenal pasti konsep pergerakan yang digunakan dalam pergerakan kreatif bertema.</t>
  </si>
  <si>
    <t>Boleh mereka cipta pergerakan kreatif bertema menggunakan props berdasarkan konsep pergerakan mengikut muzik yang didengar secara berkumpulan.
Boleh mengenal pasti tema dan watak yang dipilih dalam pergerakan. 
Boleh  mengenal pasti konsep pergerakan yang digunakan dalam pergerakan kreatif bertema.
Boleh berkomunikasi dalam pelbagai cara semasa melakukan aktiviti pergerakan berirama.</t>
  </si>
  <si>
    <t>Boleh mempersembahkan pergerakan kreatif bertema menggunakan props yang telah direka cipta dalam kumpulan dengan turutan pergerakan yang sesuai dan seragam berdasarkan konsep pergerakan mengikut muzik yang didengar.
Boleh menunjukkan keyakinan dan tanggungjawab kendiri semasa melakukan aktiviti pergerakan berirama.
Boleh menggunakan pergerakan berirama sebagai aktiviti meningkatkan kecergasan.</t>
  </si>
  <si>
    <t>Boleh mengenal pasti pelbagai teknik menghantar bola ke sasaran.
Boleh menghantar bola dengan pelbagai teknik ke sasaran, menerima bola dari pelbagai jarak menggunakan alatan dan anggota badan yang dibenarkan.</t>
  </si>
  <si>
    <t xml:space="preserve">Boleh mengelecek bola melepasi pemain lawan dan mengawal bola dan menyatakan situasi yang sesuai untuk mengelecek. 
Boleh melakukan takel bola dan mengawal bola serta menghantar bola kepada rakan. 
Boleh mengadang  pemain lawan dan  menyatakan kedudukan pengadang yang sesuai untuk mengecilkan ruang pemain lawan. </t>
  </si>
  <si>
    <t>Boleh menghantar bola ke sasaran, mengelecek melepasi pemain lawan, mengadang, memintas, takel, dan menjaring melepasi pengadang dengan lakuan yang betul.
Boleh menyatakan  ruang yang sesuai untuk menerima bola yang dihantar.</t>
  </si>
  <si>
    <t>Boleh mengenal pasti pasti ruang yang sesuai untuk menerima bola yang dihantar.
Boleh berkomunikasi dengan pelbagai cara semasa melakukan aktiviti dalam kemahiran kategori serangan.</t>
  </si>
  <si>
    <t>Boleh menggunakan pelbagai kemahiran kategori serangan  dalam  permainan kecil.
Boleh merancang strategi yang sesuai dalam permainan untuk mencapai kemenangan.
Boleh membentuk kumpulan dan bekerjasama dalam kumpulan semasa melakukan aktiviti dalam kemahiran kategori serangan.</t>
  </si>
  <si>
    <t>Boleh melakukan pelbagai servis dan hantaran dengan menggunakan alatan dan anggota badan.
Boleh menghantar bola kepada rakan menggunakan kaki serta membuat pukulan pepat dan pukulan kilas menggunakan raket.
Boleh melakukan servis bawah menggunakan raket dan tangan.</t>
  </si>
  <si>
    <t xml:space="preserve">Boleh melakukan servis atas serta menghantar bola dengan pukulan pepat dan  pukulan kilas menggunakan raket kepada pemain lawan.
Boleh melakukan servis menggunakan kaki serta menghantar bola kepada rakan sepasukan atau pemain lawan. 
Boleh mengenal pasti titik kontak untuk menghasilkan pelbagai hantaran. </t>
  </si>
  <si>
    <r>
      <t xml:space="preserve">Boleh melakukan kemahiran voli dan </t>
    </r>
    <r>
      <rPr>
        <i/>
        <sz val="11"/>
        <color theme="1"/>
        <rFont val="Arial"/>
        <family val="2"/>
      </rPr>
      <t>smesy</t>
    </r>
    <r>
      <rPr>
        <sz val="11"/>
        <color theme="1"/>
        <rFont val="Arial"/>
        <family val="2"/>
      </rPr>
      <t xml:space="preserve"> dengan menggunakan alatan raket.
Boleh merejam bola menggunakan tangan dan melibas bola dengan kaki. 
Boleh menyatakan dengan ringkas perkaitan antara kelajuan kontak alatan atau anggota badan dengan kelajuan objek pasca kontak.</t>
    </r>
  </si>
  <si>
    <t>Boleh melakukan pelbagai servis dengan raket dan anggota badan, pelbagai pukulan dan menghantar bola, voli, smesy, rejaman serta libasan dengan lakuan yang betul. 
Boleh melakukan pelbagai adangan untuk mengadang bola yang dihantar dan menyatakan adangan yang sesuai mengikut situasi.</t>
  </si>
  <si>
    <t xml:space="preserve">Boleh mengaplikasikan konsep ruang semasa melakukan kemahiran kategori jaring dengan lakuan yang betul dan konsisten.
Boleh berkomunikasi dengan pelbagai cara semasa melakukan aktiviti dalam kemahiran kategori serangan.   </t>
  </si>
  <si>
    <t>Boleh menggunakan pelbagai kemahiran kategori jaring dalam permainan kecil.
Boleh merancang strategi yang sesuai dalam permainan untuk mencapai kemenangan.
Boleh membentuk kumpulan dan bekerjasama dalam kumpulan semasa melakukan aktiviti dalam kemahiran kategori serangan.</t>
  </si>
  <si>
    <t>Boleh membaling ikut arah pusingan jam dan lawan pusingan jam serta menangkap bola yang melantun.
Boleh menyatakan teknik membaling bola dengan tangan lurus.</t>
  </si>
  <si>
    <t>Boleh mengaplikasikan titik pelepasan (point of release) semasa membaling bola dengan balingan bawah, membaling bola dengan tangan lurus mengikut arah pusingan jam, dan arah lawan pusingan jam.
Boleh memukul bola dengan alatan pemukul ke suatu jarak dengan mengaplikasikan konsep pemindahan daya.</t>
  </si>
  <si>
    <t>Boleh membaling bola balingan bawah dan membaling bola dengan tangan lurus mengikut arah jam serta arah lawan pusingan jam ke petak sasaran dengan lakuan yang betul.
Boleh memukul dan menahan bola ke pelbagai arah dengan mengaplikasikan kedudukan permukaan alatan pemukul dengan arah pergerakan bola serta bergerak ke kawasan yang ditetapkan dengan lakuan yang betul.</t>
  </si>
  <si>
    <t>Boleh mengaplikasi konsep ruang semasa melakukan kemahiran kategori memadang dengan lakuan yang betul dan konsisten.
Boleh membentuk kumpulan dan bekerjasama dalam kumpulan semasa melakukan aktiviti kemahiran kategori memadang.</t>
  </si>
  <si>
    <t>Boleh menggunakan kemahiran kategori memadang dan strategi dalam  permainan kecil.
Boleh berkomunikasi dalam pelbagai cara semasa melakukan aktiviti fizikal.
Boleh menggunakan kemahiran permainan kategori memadang sebagai aktiviti meningkatkan kecergasan fizikal.</t>
  </si>
  <si>
    <t>Boleh berlari pecut dan melakukan pertukaran baton.                                        
Boleh melakukan pertukaran baton dengan gaya visual dan non-visual.
Boleh memerihalkan ayunan tangan yang betul semasa berlari pecut.</t>
  </si>
  <si>
    <t>Boleh mengaplikasi teknik berlari pecut semasa berlari pecut dan melakukan pertukaran baton dalam zon pertukaran.
Boleh mengenal pasti tempat penerima baton mula berlari dalam zon pertukaran.
Boleh berlari beritma melepasi halangan  dan boleh memerihal aksi kaki dan tangan semasa lari beritma.</t>
  </si>
  <si>
    <t>Boleh mengaplikasi teknik berlari pecut semasa berlari pecut dengan lakuan yang betul dan melakukan pertukaran baton dalam zon pertukaran.                                                                                           
Boleh berlari beritma melepasi beberapa halangan  secara berterusan dengan lakuan yang betul.
Boleh mengetahui jumlah langkah yang sesuai sebelum melepasi halangan.</t>
  </si>
  <si>
    <t>Boleh berlari pecut pada satu jarak yang ditetapkan dan melakukan pertukaran baton dalam zon pertukaran dengan lakuan yang betul dan konsisten.
Boleh berlari beritma melepasi beberapa halangan  secara berterusan dengan lakuan yang betul dan konsisten.
Boleh memberi dan menerima maklum balas secara terbuka.</t>
  </si>
  <si>
    <t>Boleh berlari pecut, lari berganti-ganti dengan pertukaran baton dan lari beritma melepasi halangan dalam pertandingan mini dengan lakuan yang betul.
Boleh berkomunikasi dengan pelbagai cara semasa melakukan kemahiran berlari.
Boleh menggunakan kemahiran berlari dalam aktiviti meningkatkan kecergasan fizikal.</t>
  </si>
  <si>
    <t>Boleh melakukan lari landas dan lonjakan.
Boleh mengenal pasti kaki yang sesuai untuk membuat lonjakan.</t>
  </si>
  <si>
    <t>Boleh melakukan lari landas, lonjakan dengan gaya gunting, layangan dan mendarat.
Boleh mengenal pasti perkaitan antara kelajuan melonjak dengan jarak lompatan.</t>
  </si>
  <si>
    <t>Boleh melakukan lompat tinggi dengan gaya gunting pada pelbagai aras ketinggian dengan lakuan yang betul dan konsisten.
Boleh berkeyakinan dan mempunyai tanggungjawab kendiri semasa kemahiran asas lompatan.</t>
  </si>
  <si>
    <t>Boleh melakukan lompatan pada satu jarak dengan lompat tinggi gaya gunting dalam pertandingan mini dengan lakuan yang betul.
Boleh berkomunikasi dalam pelbagai cara semasa melakukan kemahiran melompat.
Boleh menggunakan kemahiran berlari dan melompat dalam aktiviti meningkatkan kecergasan.</t>
  </si>
  <si>
    <t>Boleh melempar cakera dari posisi berdiri dengan rotasi pinggul dan  tangan yang memegang cakera diayun menyilang badan ke bahu yang sebelah lagi.
Boleh melontar peluru dari posisi berdiri dengan rotasi pinggul dengan menolak tangan yang memegang peluru ke hadapan dan ke atas.
Boleh menyatakan cara memegang peluru dan cakera yang betul.</t>
  </si>
  <si>
    <t>Boleh melempar cakera dengan laju dari posisi berdiri serta  tangan yang memegang cakera diayun menyilang dan kepala didongak. badan ke bahu yang sebelah lagi.
Boleh melontar peluru dari posisi berdiri dengan rotasi pinggul dengan mengaplikasikan pemindahan berat badan dari pinggul ke bahu, lengan, tangan, dan melakukan tolakan peluru ke hadapan dan ke atas.</t>
  </si>
  <si>
    <r>
      <t xml:space="preserve">Boleh melempar cakera dari kedudukan </t>
    </r>
    <r>
      <rPr>
        <i/>
        <sz val="11"/>
        <color theme="1"/>
        <rFont val="Arial"/>
        <family val="2"/>
      </rPr>
      <t>power position</t>
    </r>
    <r>
      <rPr>
        <sz val="11"/>
        <color theme="1"/>
        <rFont val="Arial"/>
        <family val="2"/>
      </rPr>
      <t xml:space="preserve"> dengan lakuan yang betul.
Boleh melontar peluru dari kedudukan </t>
    </r>
    <r>
      <rPr>
        <i/>
        <sz val="11"/>
        <color theme="1"/>
        <rFont val="Arial"/>
        <family val="2"/>
      </rPr>
      <t>power position</t>
    </r>
    <r>
      <rPr>
        <sz val="11"/>
        <color theme="1"/>
        <rFont val="Arial"/>
        <family val="2"/>
      </rPr>
      <t xml:space="preserve"> dengan lakuan yang betul.
Boleh mengenal pasti perkaitan antara kelajuan lemparan dengan jarak lontaran semasa melontar peluru dan melempar cakera.</t>
    </r>
  </si>
  <si>
    <r>
      <t xml:space="preserve">Boleh melontar peluru dan melempar cakera dari kedudukan </t>
    </r>
    <r>
      <rPr>
        <i/>
        <sz val="11"/>
        <color theme="1"/>
        <rFont val="Arial"/>
        <family val="2"/>
      </rPr>
      <t>power position</t>
    </r>
    <r>
      <rPr>
        <sz val="11"/>
        <color theme="1"/>
        <rFont val="Arial"/>
        <family val="2"/>
      </rPr>
      <t xml:space="preserve"> pada satu jarak dengan turutan dan  lakuan yang betul.
Boleh melontar peluru dan melempar cakera dari kedudukan power position dengan turutan dan lakuan yang betul.
Boleh mematuhi dan mengamalkan elemen pengurusan dan keselamatan semasa melakukan aktiviti melontar peluru dan melempar cakera.</t>
    </r>
  </si>
  <si>
    <t>Boleh melontar peluru dan melempar cakera dalam pertandingan mini dengan lakuan yang betul.
Boleh mengenal pasti turutan lakuan melontar peluru dan melempar cakera yang betul.
Boleh menunjukkan keyakinan dan tanggungjawab kendiri semasa melakukan aktiviti fizikal.</t>
  </si>
  <si>
    <r>
      <t xml:space="preserve">Boleh mengenal pasti alatan yang boleh digunakan untuk </t>
    </r>
    <r>
      <rPr>
        <i/>
        <sz val="11"/>
        <color theme="1"/>
        <rFont val="Arial"/>
        <family val="2"/>
      </rPr>
      <t>reaching rescue</t>
    </r>
    <r>
      <rPr>
        <sz val="11"/>
        <color theme="1"/>
        <rFont val="Arial"/>
        <family val="2"/>
      </rPr>
      <t xml:space="preserve"> dan </t>
    </r>
    <r>
      <rPr>
        <i/>
        <sz val="11"/>
        <color theme="1"/>
        <rFont val="Arial"/>
        <family val="2"/>
      </rPr>
      <t>throwing rescue</t>
    </r>
    <r>
      <rPr>
        <sz val="11"/>
        <color theme="1"/>
        <rFont val="Arial"/>
        <family val="2"/>
      </rPr>
      <t>.
Boleh melakukan bobbing di dalam air.
Boleh melakukan aksi tangan kuak dada dengan bantuan alat apungan.
Boleh melakukan aksi kaki kuak dada dengan bantuan alat apungan.</t>
    </r>
  </si>
  <si>
    <r>
      <t xml:space="preserve">Boleh menggulung tali yang digunakan untuk </t>
    </r>
    <r>
      <rPr>
        <i/>
        <sz val="11"/>
        <color theme="1"/>
        <rFont val="Arial"/>
        <family val="2"/>
      </rPr>
      <t xml:space="preserve">throwing rescue </t>
    </r>
    <r>
      <rPr>
        <sz val="11"/>
        <color theme="1"/>
        <rFont val="Arial"/>
        <family val="2"/>
      </rPr>
      <t xml:space="preserve">dan membaling ke dalam kolam.
Boleh menyatakan perbezaan antara alat </t>
    </r>
    <r>
      <rPr>
        <i/>
        <sz val="11"/>
        <color theme="1"/>
        <rFont val="Arial"/>
        <family val="2"/>
      </rPr>
      <t>reaching rescue</t>
    </r>
    <r>
      <rPr>
        <sz val="11"/>
        <color theme="1"/>
        <rFont val="Arial"/>
        <family val="2"/>
      </rPr>
      <t xml:space="preserve"> dengan </t>
    </r>
    <r>
      <rPr>
        <i/>
        <sz val="11"/>
        <color theme="1"/>
        <rFont val="Arial"/>
        <family val="2"/>
      </rPr>
      <t>throwing rescue</t>
    </r>
    <r>
      <rPr>
        <sz val="11"/>
        <color theme="1"/>
        <rFont val="Arial"/>
        <family val="2"/>
      </rPr>
      <t>. 
Boleh melakukan tenggelam ke air dalam dan timbul ke permukaan air serta boleh menyatakan pergerakan tapak tangan semasa melakukan tenggelam timbul.
Boleh melakukan aksi tangan kuak dada dengan bantuan alat apungan serta bernafas apabila tangan dikuak.
Boleh menyatakan pergerakan kaki dan tangan semasa melakukan kuak dada.</t>
    </r>
  </si>
  <si>
    <r>
      <t xml:space="preserve">Boleh menggunakan kemahiran membaling alatan </t>
    </r>
    <r>
      <rPr>
        <i/>
        <sz val="11"/>
        <color theme="1"/>
        <rFont val="Arial"/>
        <family val="2"/>
      </rPr>
      <t>throwing rescue</t>
    </r>
    <r>
      <rPr>
        <sz val="11"/>
        <color theme="1"/>
        <rFont val="Arial"/>
        <family val="2"/>
      </rPr>
      <t xml:space="preserve"> ke mangsa yang berada di dalam kolam.
Boleh menarik mangsa yang berpaut pada alatan </t>
    </r>
    <r>
      <rPr>
        <i/>
        <sz val="11"/>
        <color theme="1"/>
        <rFont val="Arial"/>
        <family val="2"/>
      </rPr>
      <t>throwing rescue</t>
    </r>
    <r>
      <rPr>
        <sz val="11"/>
        <color theme="1"/>
        <rFont val="Arial"/>
        <family val="2"/>
      </rPr>
      <t xml:space="preserve"> ke dek.
Boleh melakukan bobing di air dalam dengan membuat satu lompatan ke hadapan.
Boleh melakukan aksi kaki, tangan, dan bernafas  semasa berenang kuak dada dengan bantuan alat apungan.
Boleh menyatakan perkaitan antara pergerakan kaki, tangan ,dan pernafasan semasa melakukan kuak dada.</t>
    </r>
  </si>
  <si>
    <r>
      <t xml:space="preserve">Boleh membaling alatan </t>
    </r>
    <r>
      <rPr>
        <i/>
        <sz val="11"/>
        <color theme="1"/>
        <rFont val="Arial"/>
        <family val="2"/>
      </rPr>
      <t>throwing rescue</t>
    </r>
    <r>
      <rPr>
        <sz val="11"/>
        <color theme="1"/>
        <rFont val="Arial"/>
        <family val="2"/>
      </rPr>
      <t xml:space="preserve"> kepada mangsa yang berada di dalam kolam dengan lakuan yang betul.
Boleh melakukan bobing di air dalam dengan lakuan yang betul. 
Boleh melakukan kuak dada dengan lakuan yang betul  dengan bantuan rakan atau menggunakan alat apungan.
Boleh menyatakan perbezaan kelajuan dan penggunaan daya antara kuak rangkak dengan kuak dada.</t>
    </r>
  </si>
  <si>
    <r>
      <t xml:space="preserve">Boleh membaling alatan </t>
    </r>
    <r>
      <rPr>
        <i/>
        <sz val="11"/>
        <color theme="1"/>
        <rFont val="Arial"/>
        <family val="2"/>
      </rPr>
      <t>throwing rescue</t>
    </r>
    <r>
      <rPr>
        <sz val="11"/>
        <color theme="1"/>
        <rFont val="Arial"/>
        <family val="2"/>
      </rPr>
      <t xml:space="preserve"> kepada mangsa yang berada di dalam pelbagai situasi di dalam kolam renang dengan lakuan yang betul dan boleh menarik mangsa dengan posisi badan yang selamat.
Boleh melakukan bobing di air dalam secara berterusan dengan lakuan yang betul dan konsisten.
Boleh melakukan kuak dada berterusan pada satu jarak dengan lakuan yang betul dan konsisten.
Boleh menunjukkan keyakinan dan tanggungjawab kendiri semasa melakukan aktiviti akuatik asas.</t>
    </r>
  </si>
  <si>
    <t>Boleh menggunakan kemahiran keyakinan dan keselamatan di air seperti membaling  alatan throwing rescue kepada mangsa  bobing di air dalam apabila menghadapi situasi kecemasan dalam aktiviti simulasi di kolam renang.
Boleh membentuk kumpulan dan bekerjasama dalam kumpulan semasa melakukan aktiviti akuatik.
Boleh melakukan kuak dada dalam pertandingan mini dengan lakuan yang betul dan konsisten.
Boleh melakukan renang kuak dada sebagai aktiviti meningkatkan kecergasan fizikal.</t>
  </si>
  <si>
    <t>Boleh mengenal pasti jenis-jenis ikatan dan simpulan berdasarkan gambar ikatan atau model ikatan.
Boleh mengetahui peraturan permainan Konda Kondi dan Tating Lawi Ayam.</t>
  </si>
  <si>
    <t>Boleh membuat ikatan dan simpulan berdasarkan tunjukcara.  
Boleh bermain Konda Kondi dan Tating Lawi Ayam.</t>
  </si>
  <si>
    <t>Boleh menghasilkan satu gajet dengan menggunakan ikatan dan simpulan.
Boleh menggunakan kemahiran memukul, membaling dan menangkap dalam permainan Konda Kondi.
Boleh menggunakan kemahiran menimang semasa bermain Tating Lawi Ayam.</t>
  </si>
  <si>
    <t>Boleh menghasilkan satu model gajet dengan menggunakan ikatan dan simpulan dengan ikatan yang kemas dan betul serta boleh menyenaraikan jenis ikatan dan simpulan yang digunakan.
Boleh mengaplikasi peraturan semasa bermain permainan Konda Kondi dan Tating Lawi Ayam dengan lakuan yang betul.</t>
  </si>
  <si>
    <t>Boleh menghasilkan beberapa  model gajet yang boleh digunakan dalam perkhemahan atau aktiviti seharian yang dipilih dengan menggunakan ikatan dan simpulan dengan ikatan yang kemas dan betul di dalam kumpulan kecil.
Boleh menggunakan strategi yang sesuai untuk menang semasa permainan Konda Kondi dan Tating Lawi Ayam dengan lakuan yang betul.
Boleh membentuk kumpulan dan bekerjasama dalam kumpulan semasa melakukan aktiviti rekreasi dan kesenggangan.</t>
  </si>
  <si>
    <t>Boleh menghasilkan gajet dengan menggunakan ikatan kemahiran dan simpulan serta bermain permainan Konda Kondi dan Tating Lawi Ayam sebagai aktiviti rekreasi dan kesenggangan untuk mengekalkan tahap kecergasan fizikal.
Berkomunikasi dalam pelbagai cara semasa semasa melakukan aktiviti rekreasi dan kesenggangan.</t>
  </si>
  <si>
    <t>Boleh melakukan sendiri aktiviti memanaskan badan yang umum dan menyejukkan badan.
Boleh membezakan antara aktiviti memanaskan badan dengan menyejukkan badan.</t>
  </si>
  <si>
    <t>Boleh melakukan aktiviti memanaskan badan yang khusus dengan aktiviti fizikal tertentu yang ditunjukkan dan menyejukkan badan.
Boleh menyatakan kesan kekurangan air (dehidrasi) terhadap prestasi semasa melakukan senaman.</t>
  </si>
  <si>
    <t>Boleh mengenal pasti senaman yang sesuai digunakan sebagai aktiviti memanaskan badan  yang khusus berdasarkan aktiviti fizikal yang akan dilakukan.
Boleh melakukan aktiviti memanaskan badan  yang khusus berdasarkan aktiviti fizikal yang akan dilakukan.
Boleh mengira kadar nadi selama 1 minit.</t>
  </si>
  <si>
    <t>Boleh melakukan aktiviti memanaskan badan  yang khusus berdasarkan aktiviti fizikal yang akan dilakukan mengikut prosedur yang betul.
Boleh mengira kadar nadi selama 1 minit sebelum dan selepas melakukan aktiviti fizikal.
Boleh menyatakan kadar nadi yang mesti dicapai selepas memanaskan badan.</t>
  </si>
  <si>
    <t>Boleh mengetuai senaman memanaskan badan yang dirancang dan menyejukkan badan sebelum dan selepas melakukan aktiviti Pendidikan Jasmani, aktiviti fizikal dan sukan tertentu mengikut prosedur yang betul dan konsisten.
Boleh menunjukkan keyakinan dan tanggungjawab kendiri semasa melakukan aktiviti fizikal.</t>
  </si>
  <si>
    <t>Boleh merancang dan melakukan senaman memanaskan badan yang khusus dalam kumpulan kecil dengan aktiviti fizikal tertentu yang boleh menaikkan kadar nadi melebihi 120 denyutan seminit mengikut prosedur yang betul dengan bimbingan guru. 
Boleh membentuk kumpulan dan bekerjasama dalam kumpulan semasa merancang dan melakukan senaman memanaskan badan.</t>
  </si>
  <si>
    <t>Boleh melakukan senaman  meningkatkan kapasiti aerobik.
Boleh melakukan senaman  meningkatkan  senaman regangan dan tahu perkaitan antara senaman regangan dengan kelenturan.
Boleh mengukur ketinggian dan menimbang berat dan merekod.</t>
  </si>
  <si>
    <t>Boleh melakukan senaman  meningkatkan kapasiti aerobik dalam jangka masa yang ditetapkan.
Boleh melakukan senaman regangan dan boleh menyatakan perkaitan antara senaman regangan dengan kelenturan. 
Boleh menyatakan prinsip FITT (frequency, intensity, time, and type)
Boleh melakukan aktiviti yang boleh meningkatkan daya tahan dan kekuatan otot  dan menamakan otot-otot utama yang terlibat semasa melakukan senaman tersebut. 
Boleh mengira Indeks Jisim Badan (BMI) berdasarkan ukuran ketinggian dan berat badan sendiri menggunakan rumus:
                        berat (kg)
                 ______________
                  tinggi x tinggi (m)
                                                                                                                                                                                      Membandingkan BMI sendiri dengan norma.</t>
  </si>
  <si>
    <t>Boleh melakukan aktiviti meningkatkan kapasiti aerobik dan boleh mengesan perubahan kadar nadi sebelum, semasa, dan selepas melakukan senaman.
Boleh memberikan contoh prinsip FITT dalam senaman meningkatkan kapasiti aerobik dan daya tahan otot.
Boleh menyatakan cara mengurangkan kandungan lemak berlebihan dalam badan.</t>
  </si>
  <si>
    <t>Boleh mengaplikasikan prinsip FITT semasa melakukan senaman yang meningkatkan kapasiti aerobik, kelenturan dan daya tahan otot yang disediakan oleh guru mengikut lakuan dan prosedur yang betul.
Boleh mengenal pasti jenis aktiviti dan jangka masa yang disasarkan semasa melakukan senaman meningkat kapasiti aerobik mengikut prinsip FITT.
Boleh mengenal pasti pelbagai jenis regangan semasa melakukan senaman meningkat kelenturan mengikut prinsip FITT.
Boleh mengenal pasti ulangan yang disasarkan semasa melakukan senaman meningkat daya tahan otot mengikut prinsip FITT.</t>
  </si>
  <si>
    <t>Boleh  melakukan senaman untuk diri sendiri yang meningkatkan kapasiti aerobik, kelenturan dan daya tahan otot dengan lakuan dan prosedur yang betul berdasarkan aktiviti yang diberi mengikut  prinsip FITT.  
Boleh menunjukkan keyakinan dan tanggungjawab kendiri semasa melakukan aktiviti fizikal.</t>
  </si>
  <si>
    <t>Boleh merancang secara berkumpulan pelan senaman kecergasan fizikal untuk diri sendiri dengan mengaplikasi prinsip FITT seperti jangka masa dan jenis senaman kapasiti aerobik, pelbagai jenis senaman meningkatkan kelenturan dan ulangan bagi meningkatkan daya tahan otot. 
Boleh membentuk kumpulan dan bekerjasama dalam kumpulan.
Boleh melakukan senaman meningkatkan kapasiti aerobik, kelenturan, daya tahan, dan kekuatan otot secara berkala sebagai aktiviti meningkatkan kecergasan fizikal.</t>
  </si>
  <si>
    <t>SJK(C) LOK KHOON</t>
  </si>
  <si>
    <t>PN.JASMAWATI</t>
  </si>
  <si>
    <t>5 MERAH</t>
  </si>
  <si>
    <t>LIM SI SEAN</t>
  </si>
  <si>
    <t>SAW JIN CHENG</t>
  </si>
  <si>
    <t>THAM JIA LE</t>
  </si>
  <si>
    <t>LEE YEN NIE</t>
  </si>
  <si>
    <t>KEMASIK, KEMAMAN</t>
  </si>
  <si>
    <t>PN.TAN SWEE YING</t>
  </si>
</sst>
</file>

<file path=xl/styles.xml><?xml version="1.0" encoding="utf-8"?>
<styleSheet xmlns="http://schemas.openxmlformats.org/spreadsheetml/2006/main">
  <fonts count="11">
    <font>
      <sz val="11"/>
      <color theme="1"/>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sz val="8"/>
      <color theme="1"/>
      <name val="Arial"/>
      <family val="2"/>
    </font>
    <font>
      <sz val="12"/>
      <color rgb="FF080000"/>
      <name val="Arial"/>
      <family val="2"/>
    </font>
    <font>
      <b/>
      <sz val="10"/>
      <color theme="1"/>
      <name val="Arial"/>
      <family val="2"/>
    </font>
    <font>
      <sz val="11"/>
      <name val="Arial"/>
      <family val="2"/>
    </font>
    <font>
      <b/>
      <sz val="8"/>
      <color theme="1"/>
      <name val="Arial"/>
      <family val="2"/>
    </font>
    <font>
      <i/>
      <sz val="11"/>
      <color theme="1"/>
      <name val="Arial"/>
      <family val="2"/>
    </font>
  </fonts>
  <fills count="13">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CC"/>
        <bgColor indexed="64"/>
      </patternFill>
    </fill>
    <fill>
      <patternFill patternType="solid">
        <fgColor rgb="FFFF99FF"/>
        <bgColor indexed="64"/>
      </patternFill>
    </fill>
    <fill>
      <patternFill patternType="solid">
        <fgColor rgb="FF99FFCC"/>
        <bgColor indexed="64"/>
      </patternFill>
    </fill>
    <fill>
      <patternFill patternType="solid">
        <fgColor rgb="FFFF7C80"/>
        <bgColor indexed="64"/>
      </patternFill>
    </fill>
    <fill>
      <patternFill patternType="solid">
        <fgColor theme="2" tint="-9.9978637043366805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2" fillId="0" borderId="0" xfId="0" applyFont="1"/>
    <xf numFmtId="0" fontId="3" fillId="0" borderId="0" xfId="0" applyFont="1"/>
    <xf numFmtId="0" fontId="2" fillId="0" borderId="1" xfId="0" applyFont="1" applyBorder="1" applyAlignment="1">
      <alignment horizontal="center"/>
    </xf>
    <xf numFmtId="0" fontId="2"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top"/>
    </xf>
    <xf numFmtId="0" fontId="3" fillId="0" borderId="0" xfId="0" applyFont="1" applyAlignment="1">
      <alignment horizontal="left" vertical="center"/>
    </xf>
    <xf numFmtId="0" fontId="2"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3" fillId="3" borderId="1" xfId="0" applyFont="1" applyFill="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vertical="top" wrapText="1"/>
    </xf>
    <xf numFmtId="0" fontId="3" fillId="3" borderId="1" xfId="0"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right"/>
    </xf>
    <xf numFmtId="0" fontId="3"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wrapText="1"/>
    </xf>
    <xf numFmtId="0" fontId="1" fillId="5" borderId="1" xfId="0" applyFont="1" applyFill="1" applyBorder="1" applyAlignment="1">
      <alignment horizontal="center" vertical="center"/>
    </xf>
    <xf numFmtId="0" fontId="1" fillId="5" borderId="1" xfId="0" applyFont="1" applyFill="1" applyBorder="1" applyAlignment="1">
      <alignment horizontal="left" vertical="top"/>
    </xf>
    <xf numFmtId="15" fontId="1" fillId="0" borderId="0" xfId="0" applyNumberFormat="1" applyFont="1" applyAlignment="1">
      <alignment horizontal="left"/>
    </xf>
    <xf numFmtId="0" fontId="3" fillId="0" borderId="4" xfId="0" applyFont="1" applyBorder="1" applyAlignment="1">
      <alignment horizontal="center" vertical="center"/>
    </xf>
    <xf numFmtId="0" fontId="5" fillId="0" borderId="0" xfId="0" applyFont="1"/>
    <xf numFmtId="0" fontId="5" fillId="0" borderId="1" xfId="0" applyFont="1" applyBorder="1"/>
    <xf numFmtId="0" fontId="3" fillId="0" borderId="1" xfId="0" applyFont="1" applyBorder="1" applyAlignment="1">
      <alignment horizontal="center" vertical="center"/>
    </xf>
    <xf numFmtId="0" fontId="5" fillId="0" borderId="0" xfId="0" applyFont="1" applyBorder="1"/>
    <xf numFmtId="0" fontId="5" fillId="0" borderId="1" xfId="0" applyFont="1" applyBorder="1" applyAlignment="1">
      <alignment horizontal="center" vertical="center"/>
    </xf>
    <xf numFmtId="0" fontId="2" fillId="0" borderId="0" xfId="0" applyFont="1" applyAlignment="1">
      <alignment horizontal="right"/>
    </xf>
    <xf numFmtId="0" fontId="4" fillId="0" borderId="0" xfId="0" applyFont="1" applyAlignment="1">
      <alignment horizontal="left"/>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3" fillId="3" borderId="1" xfId="0" applyFont="1" applyFill="1" applyBorder="1" applyAlignment="1">
      <alignment horizontal="center" wrapText="1"/>
    </xf>
    <xf numFmtId="0" fontId="8" fillId="0" borderId="1" xfId="0" applyFont="1" applyBorder="1" applyAlignment="1">
      <alignment horizontal="center" vertical="center"/>
    </xf>
    <xf numFmtId="0" fontId="2" fillId="12" borderId="1" xfId="0" applyFont="1" applyFill="1" applyBorder="1" applyAlignment="1">
      <alignment horizontal="center"/>
    </xf>
    <xf numFmtId="0" fontId="3" fillId="0" borderId="1" xfId="0" applyFont="1" applyBorder="1" applyAlignment="1">
      <alignment horizontal="center" vertical="center"/>
    </xf>
    <xf numFmtId="0" fontId="9" fillId="3" borderId="1" xfId="0" applyFont="1" applyFill="1" applyBorder="1" applyAlignment="1">
      <alignment horizontal="center" vertical="top" wrapText="1"/>
    </xf>
    <xf numFmtId="0" fontId="2" fillId="0" borderId="0" xfId="0" applyFont="1" applyAlignment="1">
      <alignment horizontal="center"/>
    </xf>
    <xf numFmtId="0" fontId="3" fillId="0" borderId="0" xfId="0" applyFont="1" applyBorder="1" applyAlignment="1">
      <alignment horizontal="center" vertical="center"/>
    </xf>
    <xf numFmtId="0" fontId="1" fillId="0" borderId="0" xfId="0" applyFont="1" applyBorder="1" applyAlignment="1">
      <alignment horizontal="left" vertical="top" wrapText="1"/>
    </xf>
    <xf numFmtId="0" fontId="2" fillId="0" borderId="0" xfId="0" applyFont="1" applyAlignment="1">
      <alignment horizontal="center"/>
    </xf>
    <xf numFmtId="0" fontId="2" fillId="0" borderId="1" xfId="0" applyFont="1" applyBorder="1" applyAlignment="1" applyProtection="1">
      <alignment horizontal="left"/>
      <protection locked="0"/>
    </xf>
    <xf numFmtId="49" fontId="6" fillId="12" borderId="1" xfId="0" quotePrefix="1" applyNumberFormat="1" applyFont="1" applyFill="1" applyBorder="1" applyAlignment="1" applyProtection="1">
      <alignment vertical="center"/>
      <protection locked="0"/>
    </xf>
    <xf numFmtId="0" fontId="2" fillId="12" borderId="1" xfId="0" applyFont="1" applyFill="1" applyBorder="1" applyAlignment="1" applyProtection="1">
      <alignment horizontal="center"/>
      <protection locked="0"/>
    </xf>
    <xf numFmtId="0" fontId="2" fillId="12" borderId="1" xfId="0" applyFont="1" applyFill="1" applyBorder="1" applyAlignment="1" applyProtection="1">
      <alignment horizontal="left"/>
      <protection locked="0"/>
    </xf>
    <xf numFmtId="0" fontId="2" fillId="12" borderId="1" xfId="0" applyFont="1" applyFill="1" applyBorder="1" applyProtection="1">
      <protection locked="0"/>
    </xf>
    <xf numFmtId="0" fontId="2" fillId="0" borderId="1" xfId="0" applyFont="1" applyBorder="1" applyProtection="1">
      <protection locked="0"/>
    </xf>
    <xf numFmtId="0" fontId="2" fillId="0" borderId="1" xfId="0" applyFont="1" applyBorder="1" applyAlignment="1" applyProtection="1">
      <alignment horizontal="center"/>
      <protection locked="0"/>
    </xf>
    <xf numFmtId="0" fontId="1" fillId="0" borderId="0" xfId="0" applyFont="1" applyProtection="1">
      <protection locked="0"/>
    </xf>
    <xf numFmtId="49" fontId="1" fillId="0" borderId="1" xfId="0" applyNumberFormat="1" applyFont="1" applyBorder="1" applyAlignment="1">
      <alignment horizontal="left" vertical="top" wrapText="1"/>
    </xf>
    <xf numFmtId="49" fontId="1" fillId="0" borderId="0" xfId="0" applyNumberFormat="1" applyFont="1"/>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15" fontId="4" fillId="0" borderId="0" xfId="0" applyNumberFormat="1" applyFont="1" applyAlignment="1" applyProtection="1">
      <alignment horizontal="left"/>
      <protection locked="0"/>
    </xf>
    <xf numFmtId="0" fontId="2" fillId="9" borderId="1" xfId="0" applyFont="1" applyFill="1" applyBorder="1" applyAlignment="1">
      <alignment horizontal="center" vertical="center" wrapText="1"/>
    </xf>
    <xf numFmtId="0" fontId="4" fillId="0" borderId="0" xfId="0" applyFont="1" applyAlignment="1" applyProtection="1">
      <alignment horizontal="center"/>
      <protection locked="0"/>
    </xf>
    <xf numFmtId="0" fontId="4" fillId="0" borderId="0" xfId="0" applyFont="1" applyAlignment="1">
      <alignment horizontal="right"/>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3" fillId="0" borderId="0" xfId="0" applyFont="1"/>
    <xf numFmtId="0" fontId="3" fillId="3" borderId="1" xfId="0" applyFont="1" applyFill="1" applyBorder="1" applyAlignment="1">
      <alignment horizontal="center"/>
    </xf>
    <xf numFmtId="0" fontId="1" fillId="0" borderId="0" xfId="0" applyFont="1" applyAlignment="1">
      <alignment horizontal="center"/>
    </xf>
    <xf numFmtId="0" fontId="3" fillId="0" borderId="1"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xf numFmtId="15" fontId="5" fillId="0" borderId="0" xfId="0" applyNumberFormat="1" applyFont="1" applyAlignment="1">
      <alignment horizontal="left" vertical="center"/>
    </xf>
  </cellXfs>
  <cellStyles count="1">
    <cellStyle name="Normal" xfId="0" builtinId="0"/>
  </cellStyles>
  <dxfs count="0"/>
  <tableStyles count="0" defaultTableStyle="TableStyleMedium9" defaultPivotStyle="PivotStyleLight16"/>
  <colors>
    <mruColors>
      <color rgb="FFFF7C80"/>
      <color rgb="FF99FFCC"/>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ms-MY"/>
  <c:style val="4"/>
  <c:chart>
    <c:title>
      <c:tx>
        <c:rich>
          <a:bodyPr/>
          <a:lstStyle/>
          <a:p>
            <a:pPr>
              <a:defRPr lang="en-US" sz="1000"/>
            </a:pPr>
            <a:r>
              <a:rPr lang="en-MY" sz="1000"/>
              <a:t>PRESTASI GIMNASTIK ASAS</a:t>
            </a:r>
          </a:p>
        </c:rich>
      </c:tx>
      <c:layout>
        <c:manualLayout>
          <c:xMode val="edge"/>
          <c:yMode val="edge"/>
          <c:x val="0.14523269074124429"/>
          <c:y val="5.637107852964697E-2"/>
        </c:manualLayout>
      </c:layout>
    </c:title>
    <c:plotArea>
      <c:layout>
        <c:manualLayout>
          <c:layoutTarget val="inner"/>
          <c:xMode val="edge"/>
          <c:yMode val="edge"/>
          <c:x val="0.16409760188177491"/>
          <c:y val="0.19480340008761141"/>
          <c:w val="0.70738735783027118"/>
          <c:h val="0.59104512977544243"/>
        </c:manualLayout>
      </c:layout>
      <c:barChart>
        <c:barDir val="col"/>
        <c:grouping val="clustered"/>
        <c:ser>
          <c:idx val="0"/>
          <c:order val="0"/>
          <c:spPr>
            <a:solidFill>
              <a:srgbClr val="C0000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layout/>
                <c15:showLeaderLines val="0"/>
              </c:ext>
            </c:extLst>
          </c:dLbls>
          <c:cat>
            <c:numRef>
              <c:f>graf!$C$15:$H$15</c:f>
              <c:numCache>
                <c:formatCode>General</c:formatCode>
                <c:ptCount val="6"/>
                <c:pt idx="0">
                  <c:v>1</c:v>
                </c:pt>
                <c:pt idx="1">
                  <c:v>2</c:v>
                </c:pt>
                <c:pt idx="2">
                  <c:v>3</c:v>
                </c:pt>
                <c:pt idx="3">
                  <c:v>4</c:v>
                </c:pt>
                <c:pt idx="4">
                  <c:v>5</c:v>
                </c:pt>
                <c:pt idx="5">
                  <c:v>6</c:v>
                </c:pt>
              </c:numCache>
            </c:numRef>
          </c:cat>
          <c:val>
            <c:numRef>
              <c:f>graf!$C$16:$H$16</c:f>
              <c:numCache>
                <c:formatCode>General</c:formatCode>
                <c:ptCount val="6"/>
                <c:pt idx="0">
                  <c:v>0</c:v>
                </c:pt>
                <c:pt idx="1">
                  <c:v>0</c:v>
                </c:pt>
                <c:pt idx="2">
                  <c:v>1</c:v>
                </c:pt>
                <c:pt idx="3">
                  <c:v>2</c:v>
                </c:pt>
                <c:pt idx="4">
                  <c:v>0</c:v>
                </c:pt>
                <c:pt idx="5">
                  <c:v>1</c:v>
                </c:pt>
              </c:numCache>
            </c:numRef>
          </c:val>
        </c:ser>
        <c:dLbls/>
        <c:axId val="70341760"/>
        <c:axId val="70343680"/>
      </c:barChart>
      <c:catAx>
        <c:axId val="70341760"/>
        <c:scaling>
          <c:orientation val="minMax"/>
        </c:scaling>
        <c:axPos val="b"/>
        <c:title>
          <c:tx>
            <c:rich>
              <a:bodyPr/>
              <a:lstStyle/>
              <a:p>
                <a:pPr>
                  <a:defRPr lang="en-US" sz="800" b="0">
                    <a:latin typeface="Arial" pitchFamily="34" charset="0"/>
                    <a:cs typeface="Arial" pitchFamily="34" charset="0"/>
                  </a:defRPr>
                </a:pPr>
                <a:r>
                  <a:rPr lang="en-US" sz="800" b="0">
                    <a:latin typeface="Arial" pitchFamily="34" charset="0"/>
                    <a:cs typeface="Arial" pitchFamily="34" charset="0"/>
                  </a:rPr>
                  <a:t>TAHAP PENGUASAAN</a:t>
                </a:r>
              </a:p>
            </c:rich>
          </c:tx>
        </c:title>
        <c:numFmt formatCode="General" sourceLinked="1"/>
        <c:majorTickMark val="none"/>
        <c:tickLblPos val="nextTo"/>
        <c:txPr>
          <a:bodyPr/>
          <a:lstStyle/>
          <a:p>
            <a:pPr>
              <a:defRPr lang="en-US"/>
            </a:pPr>
            <a:endParaRPr lang="ms-MY"/>
          </a:p>
        </c:txPr>
        <c:crossAx val="70343680"/>
        <c:crosses val="autoZero"/>
        <c:auto val="1"/>
        <c:lblAlgn val="ctr"/>
        <c:lblOffset val="100"/>
      </c:catAx>
      <c:valAx>
        <c:axId val="70343680"/>
        <c:scaling>
          <c:orientation val="minMax"/>
        </c:scaling>
        <c:axPos val="l"/>
        <c:majorGridlines/>
        <c:title>
          <c:tx>
            <c:rich>
              <a:bodyPr/>
              <a:lstStyle/>
              <a:p>
                <a:pPr>
                  <a:defRPr lang="en-US" b="1"/>
                </a:pPr>
                <a:r>
                  <a:rPr lang="en-US" sz="800" b="1">
                    <a:latin typeface="Arial" pitchFamily="34" charset="0"/>
                    <a:cs typeface="Arial" pitchFamily="34" charset="0"/>
                  </a:rPr>
                  <a:t>BILANGAN MURID</a:t>
                </a:r>
              </a:p>
            </c:rich>
          </c:tx>
        </c:title>
        <c:numFmt formatCode="General" sourceLinked="1"/>
        <c:tickLblPos val="nextTo"/>
        <c:txPr>
          <a:bodyPr/>
          <a:lstStyle/>
          <a:p>
            <a:pPr>
              <a:defRPr lang="en-US"/>
            </a:pPr>
            <a:endParaRPr lang="ms-MY"/>
          </a:p>
        </c:txPr>
        <c:crossAx val="70341760"/>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OLAHRAGA: ASAS BALINGAN</a:t>
            </a:r>
          </a:p>
        </c:rich>
      </c:tx>
    </c:title>
    <c:plotArea>
      <c:layout/>
      <c:barChart>
        <c:barDir val="col"/>
        <c:grouping val="clustered"/>
        <c:ser>
          <c:idx val="0"/>
          <c:order val="0"/>
          <c:spPr>
            <a:solidFill>
              <a:srgbClr val="0070C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showLeaderLines val="0"/>
              </c:ext>
            </c:extLst>
          </c:dLbls>
          <c:cat>
            <c:numRef>
              <c:f>graf!$T$42:$Y$42</c:f>
              <c:numCache>
                <c:formatCode>General</c:formatCode>
                <c:ptCount val="6"/>
                <c:pt idx="0">
                  <c:v>1</c:v>
                </c:pt>
                <c:pt idx="1">
                  <c:v>2</c:v>
                </c:pt>
                <c:pt idx="2">
                  <c:v>3</c:v>
                </c:pt>
                <c:pt idx="3">
                  <c:v>4</c:v>
                </c:pt>
                <c:pt idx="4">
                  <c:v>5</c:v>
                </c:pt>
                <c:pt idx="5">
                  <c:v>6</c:v>
                </c:pt>
              </c:numCache>
            </c:numRef>
          </c:cat>
          <c:val>
            <c:numRef>
              <c:f>graf!$T$43:$Y$43</c:f>
              <c:numCache>
                <c:formatCode>General</c:formatCode>
                <c:ptCount val="6"/>
                <c:pt idx="0">
                  <c:v>0</c:v>
                </c:pt>
                <c:pt idx="1">
                  <c:v>1</c:v>
                </c:pt>
                <c:pt idx="2">
                  <c:v>1</c:v>
                </c:pt>
                <c:pt idx="3">
                  <c:v>1</c:v>
                </c:pt>
                <c:pt idx="4">
                  <c:v>0</c:v>
                </c:pt>
                <c:pt idx="5">
                  <c:v>1</c:v>
                </c:pt>
              </c:numCache>
            </c:numRef>
          </c:val>
        </c:ser>
        <c:dLbls/>
        <c:axId val="74350976"/>
        <c:axId val="74352896"/>
      </c:barChart>
      <c:catAx>
        <c:axId val="74350976"/>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a:latin typeface="Arial" pitchFamily="34" charset="0"/>
                <a:cs typeface="Arial" pitchFamily="34" charset="0"/>
              </a:defRPr>
            </a:pPr>
            <a:endParaRPr lang="ms-MY"/>
          </a:p>
        </c:txPr>
        <c:crossAx val="74352896"/>
        <c:crosses val="autoZero"/>
        <c:auto val="1"/>
        <c:lblAlgn val="ctr"/>
        <c:lblOffset val="100"/>
      </c:catAx>
      <c:valAx>
        <c:axId val="74352896"/>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580649487492947E-2"/>
              <c:y val="0.18650038582650846"/>
            </c:manualLayout>
          </c:layout>
        </c:title>
        <c:numFmt formatCode="General" sourceLinked="1"/>
        <c:majorTickMark val="none"/>
        <c:tickLblPos val="nextTo"/>
        <c:txPr>
          <a:bodyPr/>
          <a:lstStyle/>
          <a:p>
            <a:pPr>
              <a:defRPr lang="en-US"/>
            </a:pPr>
            <a:endParaRPr lang="ms-MY"/>
          </a:p>
        </c:txPr>
        <c:crossAx val="74350976"/>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REKREASI DAN KESENGGANGAN</a:t>
            </a:r>
          </a:p>
        </c:rich>
      </c:tx>
      <c:layout>
        <c:manualLayout>
          <c:xMode val="edge"/>
          <c:yMode val="edge"/>
          <c:x val="0.1685391946572917"/>
          <c:y val="3.4505676894378931E-2"/>
        </c:manualLayout>
      </c:layout>
    </c:title>
    <c:plotArea>
      <c:layout/>
      <c:barChart>
        <c:barDir val="col"/>
        <c:grouping val="clustered"/>
        <c:ser>
          <c:idx val="0"/>
          <c:order val="0"/>
          <c:spPr>
            <a:solidFill>
              <a:srgbClr val="C0000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layout/>
                <c15:showLeaderLines val="0"/>
              </c:ext>
            </c:extLst>
          </c:dLbls>
          <c:cat>
            <c:numRef>
              <c:f>graf!$U$12:$Z$12</c:f>
              <c:numCache>
                <c:formatCode>General</c:formatCode>
                <c:ptCount val="6"/>
                <c:pt idx="0">
                  <c:v>1</c:v>
                </c:pt>
                <c:pt idx="1">
                  <c:v>2</c:v>
                </c:pt>
                <c:pt idx="2">
                  <c:v>3</c:v>
                </c:pt>
                <c:pt idx="3">
                  <c:v>4</c:v>
                </c:pt>
                <c:pt idx="4">
                  <c:v>5</c:v>
                </c:pt>
                <c:pt idx="5">
                  <c:v>6</c:v>
                </c:pt>
              </c:numCache>
            </c:numRef>
          </c:cat>
          <c:val>
            <c:numRef>
              <c:f>graf!$U$13:$Z$13</c:f>
              <c:numCache>
                <c:formatCode>General</c:formatCode>
                <c:ptCount val="6"/>
                <c:pt idx="0">
                  <c:v>0</c:v>
                </c:pt>
                <c:pt idx="1">
                  <c:v>0</c:v>
                </c:pt>
                <c:pt idx="2">
                  <c:v>1</c:v>
                </c:pt>
                <c:pt idx="3">
                  <c:v>0</c:v>
                </c:pt>
                <c:pt idx="4">
                  <c:v>2</c:v>
                </c:pt>
                <c:pt idx="5">
                  <c:v>1</c:v>
                </c:pt>
              </c:numCache>
            </c:numRef>
          </c:val>
        </c:ser>
        <c:dLbls/>
        <c:axId val="74795264"/>
        <c:axId val="74809728"/>
      </c:barChart>
      <c:catAx>
        <c:axId val="74795264"/>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b="1">
                <a:latin typeface="Arial" pitchFamily="34" charset="0"/>
                <a:cs typeface="Arial" pitchFamily="34" charset="0"/>
              </a:defRPr>
            </a:pPr>
            <a:endParaRPr lang="ms-MY"/>
          </a:p>
        </c:txPr>
        <c:crossAx val="74809728"/>
        <c:crosses val="autoZero"/>
        <c:auto val="1"/>
        <c:lblAlgn val="ctr"/>
        <c:lblOffset val="100"/>
      </c:catAx>
      <c:valAx>
        <c:axId val="74809728"/>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0740728859513575E-2"/>
              <c:y val="0.19771995130170494"/>
            </c:manualLayout>
          </c:layout>
        </c:title>
        <c:numFmt formatCode="General" sourceLinked="1"/>
        <c:majorTickMark val="none"/>
        <c:tickLblPos val="nextTo"/>
        <c:txPr>
          <a:bodyPr/>
          <a:lstStyle/>
          <a:p>
            <a:pPr>
              <a:defRPr lang="en-US"/>
            </a:pPr>
            <a:endParaRPr lang="ms-MY"/>
          </a:p>
        </c:txPr>
        <c:crossAx val="74795264"/>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KONSEP KECERGASAN</a:t>
            </a:r>
          </a:p>
        </c:rich>
      </c:tx>
    </c:title>
    <c:plotArea>
      <c:layout/>
      <c:barChart>
        <c:barDir val="col"/>
        <c:grouping val="clustered"/>
        <c:ser>
          <c:idx val="0"/>
          <c:order val="0"/>
          <c:spPr>
            <a:solidFill>
              <a:srgbClr val="92D05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showLeaderLines val="0"/>
              </c:ext>
            </c:extLst>
          </c:dLbls>
          <c:cat>
            <c:numRef>
              <c:f>graf!$C$57:$H$57</c:f>
              <c:numCache>
                <c:formatCode>General</c:formatCode>
                <c:ptCount val="6"/>
                <c:pt idx="0">
                  <c:v>1</c:v>
                </c:pt>
                <c:pt idx="1">
                  <c:v>2</c:v>
                </c:pt>
                <c:pt idx="2">
                  <c:v>3</c:v>
                </c:pt>
                <c:pt idx="3">
                  <c:v>4</c:v>
                </c:pt>
                <c:pt idx="4">
                  <c:v>5</c:v>
                </c:pt>
                <c:pt idx="5">
                  <c:v>6</c:v>
                </c:pt>
              </c:numCache>
            </c:numRef>
          </c:cat>
          <c:val>
            <c:numRef>
              <c:f>graf!$C$58:$H$58</c:f>
              <c:numCache>
                <c:formatCode>General</c:formatCode>
                <c:ptCount val="6"/>
                <c:pt idx="0">
                  <c:v>0</c:v>
                </c:pt>
                <c:pt idx="1">
                  <c:v>0</c:v>
                </c:pt>
                <c:pt idx="2">
                  <c:v>2</c:v>
                </c:pt>
                <c:pt idx="3">
                  <c:v>1</c:v>
                </c:pt>
                <c:pt idx="4">
                  <c:v>0</c:v>
                </c:pt>
                <c:pt idx="5">
                  <c:v>1</c:v>
                </c:pt>
              </c:numCache>
            </c:numRef>
          </c:val>
        </c:ser>
        <c:dLbls/>
        <c:axId val="70402432"/>
        <c:axId val="70404352"/>
      </c:barChart>
      <c:catAx>
        <c:axId val="70402432"/>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b="1">
                <a:latin typeface="Arial" pitchFamily="34" charset="0"/>
                <a:cs typeface="Arial" pitchFamily="34" charset="0"/>
              </a:defRPr>
            </a:pPr>
            <a:endParaRPr lang="ms-MY"/>
          </a:p>
        </c:txPr>
        <c:crossAx val="70404352"/>
        <c:crosses val="autoZero"/>
        <c:auto val="1"/>
        <c:lblAlgn val="ctr"/>
        <c:lblOffset val="100"/>
      </c:catAx>
      <c:valAx>
        <c:axId val="70404352"/>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857151622282784E-2"/>
              <c:y val="0.17008198451497444"/>
            </c:manualLayout>
          </c:layout>
        </c:title>
        <c:numFmt formatCode="General" sourceLinked="1"/>
        <c:majorTickMark val="none"/>
        <c:tickLblPos val="nextTo"/>
        <c:txPr>
          <a:bodyPr/>
          <a:lstStyle/>
          <a:p>
            <a:pPr>
              <a:defRPr lang="en-US"/>
            </a:pPr>
            <a:endParaRPr lang="ms-MY"/>
          </a:p>
        </c:txPr>
        <c:crossAx val="70402432"/>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KOMPONEN KECERGASAN</a:t>
            </a:r>
          </a:p>
        </c:rich>
      </c:tx>
    </c:title>
    <c:plotArea>
      <c:layout/>
      <c:barChart>
        <c:barDir val="col"/>
        <c:grouping val="clustered"/>
        <c:ser>
          <c:idx val="0"/>
          <c:order val="0"/>
          <c:spPr>
            <a:solidFill>
              <a:srgbClr val="92D05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showLeaderLines val="0"/>
              </c:ext>
            </c:extLst>
          </c:dLbls>
          <c:cat>
            <c:numRef>
              <c:f>graf!$K$57:$P$57</c:f>
              <c:numCache>
                <c:formatCode>General</c:formatCode>
                <c:ptCount val="6"/>
                <c:pt idx="0">
                  <c:v>1</c:v>
                </c:pt>
                <c:pt idx="1">
                  <c:v>2</c:v>
                </c:pt>
                <c:pt idx="2">
                  <c:v>3</c:v>
                </c:pt>
                <c:pt idx="3">
                  <c:v>4</c:v>
                </c:pt>
                <c:pt idx="4">
                  <c:v>5</c:v>
                </c:pt>
                <c:pt idx="5">
                  <c:v>6</c:v>
                </c:pt>
              </c:numCache>
            </c:numRef>
          </c:cat>
          <c:val>
            <c:numRef>
              <c:f>graf!$K$58:$P$58</c:f>
              <c:numCache>
                <c:formatCode>General</c:formatCode>
                <c:ptCount val="6"/>
                <c:pt idx="0">
                  <c:v>0</c:v>
                </c:pt>
                <c:pt idx="1">
                  <c:v>1</c:v>
                </c:pt>
                <c:pt idx="2">
                  <c:v>1</c:v>
                </c:pt>
                <c:pt idx="3">
                  <c:v>1</c:v>
                </c:pt>
                <c:pt idx="4">
                  <c:v>0</c:v>
                </c:pt>
                <c:pt idx="5">
                  <c:v>1</c:v>
                </c:pt>
              </c:numCache>
            </c:numRef>
          </c:val>
        </c:ser>
        <c:dLbls/>
        <c:axId val="70437120"/>
        <c:axId val="67248512"/>
      </c:barChart>
      <c:catAx>
        <c:axId val="70437120"/>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b="1">
                <a:latin typeface="Arial" pitchFamily="34" charset="0"/>
                <a:cs typeface="Arial" pitchFamily="34" charset="0"/>
              </a:defRPr>
            </a:pPr>
            <a:endParaRPr lang="ms-MY"/>
          </a:p>
        </c:txPr>
        <c:crossAx val="67248512"/>
        <c:crosses val="autoZero"/>
        <c:auto val="1"/>
        <c:lblAlgn val="ctr"/>
        <c:lblOffset val="100"/>
      </c:catAx>
      <c:valAx>
        <c:axId val="67248512"/>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443738500390106E-2"/>
              <c:y val="0.23413861984376808"/>
            </c:manualLayout>
          </c:layout>
        </c:title>
        <c:numFmt formatCode="General" sourceLinked="1"/>
        <c:majorTickMark val="none"/>
        <c:tickLblPos val="nextTo"/>
        <c:txPr>
          <a:bodyPr/>
          <a:lstStyle/>
          <a:p>
            <a:pPr>
              <a:defRPr lang="en-US"/>
            </a:pPr>
            <a:endParaRPr lang="ms-MY"/>
          </a:p>
        </c:txPr>
        <c:crossAx val="70437120"/>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KATEGORI SERANGAN</a:t>
            </a:r>
          </a:p>
        </c:rich>
      </c:tx>
    </c:title>
    <c:plotArea>
      <c:layout/>
      <c:barChart>
        <c:barDir val="col"/>
        <c:grouping val="clustered"/>
        <c:ser>
          <c:idx val="0"/>
          <c:order val="0"/>
          <c:spPr>
            <a:solidFill>
              <a:srgbClr val="FFC00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layout/>
                <c15:showLeaderLines val="0"/>
              </c:ext>
            </c:extLst>
          </c:dLbls>
          <c:cat>
            <c:numRef>
              <c:f>graf!$C$27:$H$27</c:f>
              <c:numCache>
                <c:formatCode>General</c:formatCode>
                <c:ptCount val="6"/>
                <c:pt idx="0">
                  <c:v>1</c:v>
                </c:pt>
                <c:pt idx="1">
                  <c:v>2</c:v>
                </c:pt>
                <c:pt idx="2">
                  <c:v>3</c:v>
                </c:pt>
                <c:pt idx="3">
                  <c:v>4</c:v>
                </c:pt>
                <c:pt idx="4">
                  <c:v>5</c:v>
                </c:pt>
                <c:pt idx="5">
                  <c:v>6</c:v>
                </c:pt>
              </c:numCache>
            </c:numRef>
          </c:cat>
          <c:val>
            <c:numRef>
              <c:f>graf!$C$28:$H$28</c:f>
              <c:numCache>
                <c:formatCode>General</c:formatCode>
                <c:ptCount val="6"/>
                <c:pt idx="0">
                  <c:v>0</c:v>
                </c:pt>
                <c:pt idx="1">
                  <c:v>0</c:v>
                </c:pt>
                <c:pt idx="2">
                  <c:v>1</c:v>
                </c:pt>
                <c:pt idx="3">
                  <c:v>0</c:v>
                </c:pt>
                <c:pt idx="4">
                  <c:v>0</c:v>
                </c:pt>
                <c:pt idx="5">
                  <c:v>3</c:v>
                </c:pt>
              </c:numCache>
            </c:numRef>
          </c:val>
        </c:ser>
        <c:dLbls/>
        <c:axId val="67281280"/>
        <c:axId val="67283200"/>
      </c:barChart>
      <c:catAx>
        <c:axId val="67281280"/>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b="1">
                <a:latin typeface="Arial" pitchFamily="34" charset="0"/>
                <a:cs typeface="Arial" pitchFamily="34" charset="0"/>
              </a:defRPr>
            </a:pPr>
            <a:endParaRPr lang="ms-MY"/>
          </a:p>
        </c:txPr>
        <c:crossAx val="67283200"/>
        <c:crosses val="autoZero"/>
        <c:auto val="1"/>
        <c:lblAlgn val="ctr"/>
        <c:lblOffset val="100"/>
      </c:catAx>
      <c:valAx>
        <c:axId val="67283200"/>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2.3778058967713952E-2"/>
              <c:y val="0.24040228076210945"/>
            </c:manualLayout>
          </c:layout>
        </c:title>
        <c:numFmt formatCode="General" sourceLinked="1"/>
        <c:majorTickMark val="none"/>
        <c:tickLblPos val="nextTo"/>
        <c:txPr>
          <a:bodyPr/>
          <a:lstStyle/>
          <a:p>
            <a:pPr>
              <a:defRPr lang="en-US"/>
            </a:pPr>
            <a:endParaRPr lang="ms-MY"/>
          </a:p>
        </c:txPr>
        <c:crossAx val="67281280"/>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PERGERAKAN BERIRAMA</a:t>
            </a:r>
          </a:p>
        </c:rich>
      </c:tx>
    </c:title>
    <c:plotArea>
      <c:layout/>
      <c:barChart>
        <c:barDir val="col"/>
        <c:grouping val="clustered"/>
        <c:ser>
          <c:idx val="0"/>
          <c:order val="0"/>
          <c:spPr>
            <a:solidFill>
              <a:srgbClr val="C0000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layout/>
                <c15:showLeaderLines val="0"/>
              </c:ext>
            </c:extLst>
          </c:dLbls>
          <c:cat>
            <c:numRef>
              <c:f>graf!$K$14:$P$14</c:f>
              <c:numCache>
                <c:formatCode>General</c:formatCode>
                <c:ptCount val="6"/>
                <c:pt idx="0">
                  <c:v>1</c:v>
                </c:pt>
                <c:pt idx="1">
                  <c:v>2</c:v>
                </c:pt>
                <c:pt idx="2">
                  <c:v>3</c:v>
                </c:pt>
                <c:pt idx="3">
                  <c:v>4</c:v>
                </c:pt>
                <c:pt idx="4">
                  <c:v>5</c:v>
                </c:pt>
                <c:pt idx="5">
                  <c:v>6</c:v>
                </c:pt>
              </c:numCache>
            </c:numRef>
          </c:cat>
          <c:val>
            <c:numRef>
              <c:f>graf!$K$15:$P$15</c:f>
              <c:numCache>
                <c:formatCode>General</c:formatCode>
                <c:ptCount val="6"/>
                <c:pt idx="0">
                  <c:v>0</c:v>
                </c:pt>
                <c:pt idx="1">
                  <c:v>0</c:v>
                </c:pt>
                <c:pt idx="2">
                  <c:v>2</c:v>
                </c:pt>
                <c:pt idx="3">
                  <c:v>0</c:v>
                </c:pt>
                <c:pt idx="4">
                  <c:v>0</c:v>
                </c:pt>
                <c:pt idx="5">
                  <c:v>2</c:v>
                </c:pt>
              </c:numCache>
            </c:numRef>
          </c:val>
        </c:ser>
        <c:dLbls/>
        <c:axId val="73013504"/>
        <c:axId val="73032064"/>
      </c:barChart>
      <c:catAx>
        <c:axId val="73013504"/>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a:latin typeface="Arial" pitchFamily="34" charset="0"/>
                <a:cs typeface="Arial" pitchFamily="34" charset="0"/>
              </a:defRPr>
            </a:pPr>
            <a:endParaRPr lang="ms-MY"/>
          </a:p>
        </c:txPr>
        <c:crossAx val="73032064"/>
        <c:crosses val="autoZero"/>
        <c:auto val="1"/>
        <c:lblAlgn val="ctr"/>
        <c:lblOffset val="100"/>
      </c:catAx>
      <c:valAx>
        <c:axId val="73032064"/>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3278684055383113E-2"/>
              <c:y val="0.20546950001297398"/>
            </c:manualLayout>
          </c:layout>
        </c:title>
        <c:numFmt formatCode="General" sourceLinked="1"/>
        <c:majorTickMark val="none"/>
        <c:tickLblPos val="nextTo"/>
        <c:txPr>
          <a:bodyPr/>
          <a:lstStyle/>
          <a:p>
            <a:pPr>
              <a:defRPr lang="en-US"/>
            </a:pPr>
            <a:endParaRPr lang="ms-MY"/>
          </a:p>
        </c:txPr>
        <c:crossAx val="73013504"/>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KATEGORI JARING</a:t>
            </a:r>
          </a:p>
        </c:rich>
      </c:tx>
    </c:title>
    <c:plotArea>
      <c:layout/>
      <c:barChart>
        <c:barDir val="col"/>
        <c:grouping val="clustered"/>
        <c:ser>
          <c:idx val="0"/>
          <c:order val="0"/>
          <c:spPr>
            <a:solidFill>
              <a:srgbClr val="FFC00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layout/>
                <c15:showLeaderLines val="0"/>
              </c:ext>
            </c:extLst>
          </c:dLbls>
          <c:cat>
            <c:numRef>
              <c:f>graf!$L$25:$Q$25</c:f>
              <c:numCache>
                <c:formatCode>General</c:formatCode>
                <c:ptCount val="6"/>
                <c:pt idx="0">
                  <c:v>1</c:v>
                </c:pt>
                <c:pt idx="1">
                  <c:v>2</c:v>
                </c:pt>
                <c:pt idx="2">
                  <c:v>3</c:v>
                </c:pt>
                <c:pt idx="3">
                  <c:v>4</c:v>
                </c:pt>
                <c:pt idx="4">
                  <c:v>5</c:v>
                </c:pt>
                <c:pt idx="5">
                  <c:v>6</c:v>
                </c:pt>
              </c:numCache>
            </c:numRef>
          </c:cat>
          <c:val>
            <c:numRef>
              <c:f>graf!$L$26:$Q$26</c:f>
              <c:numCache>
                <c:formatCode>General</c:formatCode>
                <c:ptCount val="6"/>
                <c:pt idx="0">
                  <c:v>0</c:v>
                </c:pt>
                <c:pt idx="1">
                  <c:v>0</c:v>
                </c:pt>
                <c:pt idx="2">
                  <c:v>1</c:v>
                </c:pt>
                <c:pt idx="3">
                  <c:v>1</c:v>
                </c:pt>
                <c:pt idx="4">
                  <c:v>0</c:v>
                </c:pt>
                <c:pt idx="5">
                  <c:v>2</c:v>
                </c:pt>
              </c:numCache>
            </c:numRef>
          </c:val>
        </c:ser>
        <c:dLbls>
          <c:showVal val="1"/>
        </c:dLbls>
        <c:axId val="73056640"/>
        <c:axId val="73058560"/>
      </c:barChart>
      <c:catAx>
        <c:axId val="73056640"/>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900">
                <a:latin typeface="Arial" pitchFamily="34" charset="0"/>
                <a:cs typeface="Arial" pitchFamily="34" charset="0"/>
              </a:defRPr>
            </a:pPr>
            <a:endParaRPr lang="ms-MY"/>
          </a:p>
        </c:txPr>
        <c:crossAx val="73058560"/>
        <c:crosses val="autoZero"/>
        <c:auto val="1"/>
        <c:lblAlgn val="ctr"/>
        <c:lblOffset val="100"/>
      </c:catAx>
      <c:valAx>
        <c:axId val="73058560"/>
        <c:scaling>
          <c:orientation val="minMax"/>
        </c:scaling>
        <c:axPos val="l"/>
        <c:majorGridlines/>
        <c:title>
          <c:tx>
            <c:rich>
              <a:bodyPr/>
              <a:lstStyle/>
              <a:p>
                <a:pPr>
                  <a:defRPr lang="en-US"/>
                </a:pPr>
                <a:r>
                  <a:rPr lang="en-US"/>
                  <a:t>BILANGAN MURID</a:t>
                </a:r>
              </a:p>
            </c:rich>
          </c:tx>
        </c:title>
        <c:numFmt formatCode="General" sourceLinked="1"/>
        <c:majorTickMark val="none"/>
        <c:tickLblPos val="nextTo"/>
        <c:txPr>
          <a:bodyPr/>
          <a:lstStyle/>
          <a:p>
            <a:pPr>
              <a:defRPr lang="en-US"/>
            </a:pPr>
            <a:endParaRPr lang="ms-MY"/>
          </a:p>
        </c:txPr>
        <c:crossAx val="73056640"/>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KATEGORI MEMADANG</a:t>
            </a:r>
          </a:p>
        </c:rich>
      </c:tx>
    </c:title>
    <c:plotArea>
      <c:layout/>
      <c:barChart>
        <c:barDir val="col"/>
        <c:grouping val="clustered"/>
        <c:ser>
          <c:idx val="0"/>
          <c:order val="0"/>
          <c:spPr>
            <a:solidFill>
              <a:srgbClr val="FFC000"/>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layout/>
                <c15:showLeaderLines val="0"/>
              </c:ext>
            </c:extLst>
          </c:dLbls>
          <c:cat>
            <c:numRef>
              <c:f>graf!$T$27:$Y$27</c:f>
              <c:numCache>
                <c:formatCode>General</c:formatCode>
                <c:ptCount val="6"/>
                <c:pt idx="0">
                  <c:v>1</c:v>
                </c:pt>
                <c:pt idx="1">
                  <c:v>2</c:v>
                </c:pt>
                <c:pt idx="2">
                  <c:v>3</c:v>
                </c:pt>
                <c:pt idx="3">
                  <c:v>4</c:v>
                </c:pt>
                <c:pt idx="4">
                  <c:v>5</c:v>
                </c:pt>
                <c:pt idx="5">
                  <c:v>6</c:v>
                </c:pt>
              </c:numCache>
            </c:numRef>
          </c:cat>
          <c:val>
            <c:numRef>
              <c:f>graf!$T$28:$Y$28</c:f>
              <c:numCache>
                <c:formatCode>General</c:formatCode>
                <c:ptCount val="6"/>
                <c:pt idx="0">
                  <c:v>0</c:v>
                </c:pt>
                <c:pt idx="1">
                  <c:v>1</c:v>
                </c:pt>
                <c:pt idx="2">
                  <c:v>1</c:v>
                </c:pt>
                <c:pt idx="3">
                  <c:v>1</c:v>
                </c:pt>
                <c:pt idx="4">
                  <c:v>0</c:v>
                </c:pt>
                <c:pt idx="5">
                  <c:v>1</c:v>
                </c:pt>
              </c:numCache>
            </c:numRef>
          </c:val>
        </c:ser>
        <c:dLbls/>
        <c:axId val="71506176"/>
        <c:axId val="71524736"/>
      </c:barChart>
      <c:catAx>
        <c:axId val="71506176"/>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b="1">
                <a:latin typeface="Arial" pitchFamily="34" charset="0"/>
                <a:cs typeface="Arial" pitchFamily="34" charset="0"/>
              </a:defRPr>
            </a:pPr>
            <a:endParaRPr lang="ms-MY"/>
          </a:p>
        </c:txPr>
        <c:crossAx val="71524736"/>
        <c:crosses val="autoZero"/>
        <c:auto val="1"/>
        <c:lblAlgn val="ctr"/>
        <c:lblOffset val="100"/>
      </c:catAx>
      <c:valAx>
        <c:axId val="71524736"/>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718446601942024E-2"/>
              <c:y val="0.22724305207903403"/>
            </c:manualLayout>
          </c:layout>
        </c:title>
        <c:numFmt formatCode="General" sourceLinked="1"/>
        <c:majorTickMark val="none"/>
        <c:tickLblPos val="nextTo"/>
        <c:txPr>
          <a:bodyPr/>
          <a:lstStyle/>
          <a:p>
            <a:pPr>
              <a:defRPr lang="en-US"/>
            </a:pPr>
            <a:endParaRPr lang="ms-MY"/>
          </a:p>
        </c:txPr>
        <c:crossAx val="71506176"/>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OLAHRAGA ASAS: </a:t>
            </a:r>
          </a:p>
          <a:p>
            <a:pPr>
              <a:defRPr lang="en-US" sz="900">
                <a:latin typeface="Arial" pitchFamily="34" charset="0"/>
                <a:cs typeface="Arial" pitchFamily="34" charset="0"/>
              </a:defRPr>
            </a:pPr>
            <a:r>
              <a:rPr lang="en-US" sz="900">
                <a:latin typeface="Arial" pitchFamily="34" charset="0"/>
                <a:cs typeface="Arial" pitchFamily="34" charset="0"/>
              </a:rPr>
              <a:t>ASAS BERLARI</a:t>
            </a:r>
          </a:p>
        </c:rich>
      </c:tx>
    </c:title>
    <c:plotArea>
      <c:layout/>
      <c:barChart>
        <c:barDir val="col"/>
        <c:grouping val="clustered"/>
        <c:ser>
          <c:idx val="0"/>
          <c:order val="0"/>
          <c:spPr>
            <a:solidFill>
              <a:schemeClr val="tx2">
                <a:lumMod val="60000"/>
                <a:lumOff val="40000"/>
              </a:schemeClr>
            </a:solidFill>
            <a:ln w="25400" cap="flat" cmpd="sng" algn="ctr">
              <a:solidFill>
                <a:schemeClr val="dk1"/>
              </a:solidFill>
              <a:prstDash val="solid"/>
            </a:ln>
            <a:effectLst/>
          </c:spPr>
          <c:dLbls>
            <c:spPr>
              <a:noFill/>
              <a:ln>
                <a:noFill/>
              </a:ln>
              <a:effectLst/>
            </c:spPr>
            <c:txPr>
              <a:bodyPr/>
              <a:lstStyle/>
              <a:p>
                <a:pPr>
                  <a:defRPr lang="en-US"/>
                </a:pPr>
                <a:endParaRPr lang="ms-MY"/>
              </a:p>
            </c:txPr>
            <c:showVal val="1"/>
            <c:extLst>
              <c:ext xmlns:c15="http://schemas.microsoft.com/office/drawing/2012/chart" uri="{CE6537A1-D6FC-4f65-9D91-7224C49458BB}">
                <c15:showLeaderLines val="0"/>
              </c:ext>
            </c:extLst>
          </c:dLbls>
          <c:cat>
            <c:numRef>
              <c:f>graf!$C$41:$H$41</c:f>
              <c:numCache>
                <c:formatCode>General</c:formatCode>
                <c:ptCount val="6"/>
                <c:pt idx="0">
                  <c:v>1</c:v>
                </c:pt>
                <c:pt idx="1">
                  <c:v>2</c:v>
                </c:pt>
                <c:pt idx="2">
                  <c:v>3</c:v>
                </c:pt>
                <c:pt idx="3">
                  <c:v>4</c:v>
                </c:pt>
                <c:pt idx="4">
                  <c:v>5</c:v>
                </c:pt>
                <c:pt idx="5">
                  <c:v>6</c:v>
                </c:pt>
              </c:numCache>
            </c:numRef>
          </c:cat>
          <c:val>
            <c:numRef>
              <c:f>graf!$C$42:$H$42</c:f>
              <c:numCache>
                <c:formatCode>General</c:formatCode>
                <c:ptCount val="6"/>
                <c:pt idx="0">
                  <c:v>0</c:v>
                </c:pt>
                <c:pt idx="1">
                  <c:v>0</c:v>
                </c:pt>
                <c:pt idx="2">
                  <c:v>2</c:v>
                </c:pt>
                <c:pt idx="3">
                  <c:v>0</c:v>
                </c:pt>
                <c:pt idx="4">
                  <c:v>1</c:v>
                </c:pt>
                <c:pt idx="5">
                  <c:v>1</c:v>
                </c:pt>
              </c:numCache>
            </c:numRef>
          </c:val>
        </c:ser>
        <c:dLbls/>
        <c:axId val="73073024"/>
        <c:axId val="73074944"/>
      </c:barChart>
      <c:catAx>
        <c:axId val="73073024"/>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b="1">
                <a:latin typeface="Arial" pitchFamily="34" charset="0"/>
                <a:cs typeface="Arial" pitchFamily="34" charset="0"/>
              </a:defRPr>
            </a:pPr>
            <a:endParaRPr lang="ms-MY"/>
          </a:p>
        </c:txPr>
        <c:crossAx val="73074944"/>
        <c:crosses val="autoZero"/>
        <c:auto val="1"/>
        <c:lblAlgn val="ctr"/>
        <c:lblOffset val="100"/>
      </c:catAx>
      <c:valAx>
        <c:axId val="73074944"/>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layout>
            <c:manualLayout>
              <c:xMode val="edge"/>
              <c:yMode val="edge"/>
              <c:x val="4.2857138474574244E-2"/>
              <c:y val="0.23113599095739493"/>
            </c:manualLayout>
          </c:layout>
        </c:title>
        <c:numFmt formatCode="General" sourceLinked="1"/>
        <c:majorTickMark val="none"/>
        <c:tickLblPos val="nextTo"/>
        <c:txPr>
          <a:bodyPr/>
          <a:lstStyle/>
          <a:p>
            <a:pPr>
              <a:defRPr lang="en-US"/>
            </a:pPr>
            <a:endParaRPr lang="ms-MY"/>
          </a:p>
        </c:txPr>
        <c:crossAx val="73073024"/>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sz="900">
                <a:latin typeface="Arial" pitchFamily="34" charset="0"/>
                <a:cs typeface="Arial" pitchFamily="34" charset="0"/>
              </a:defRPr>
            </a:pPr>
            <a:r>
              <a:rPr lang="en-US" sz="900">
                <a:latin typeface="Arial" pitchFamily="34" charset="0"/>
                <a:cs typeface="Arial" pitchFamily="34" charset="0"/>
              </a:rPr>
              <a:t>PRESTASI OLAHRAGA: ASAS LOMPATAN</a:t>
            </a:r>
          </a:p>
        </c:rich>
      </c:tx>
    </c:title>
    <c:plotArea>
      <c:layout/>
      <c:barChart>
        <c:barDir val="col"/>
        <c:grouping val="clustered"/>
        <c:ser>
          <c:idx val="0"/>
          <c:order val="0"/>
          <c:spPr>
            <a:solidFill>
              <a:srgbClr val="0070C0"/>
            </a:solidFill>
            <a:ln w="25400" cap="flat" cmpd="sng" algn="ctr">
              <a:solidFill>
                <a:schemeClr val="dk1"/>
              </a:solidFill>
              <a:prstDash val="solid"/>
            </a:ln>
            <a:effectLst/>
          </c:spPr>
          <c:dLbls>
            <c:spPr>
              <a:noFill/>
              <a:ln>
                <a:noFill/>
              </a:ln>
              <a:effectLst/>
            </c:spPr>
            <c:txPr>
              <a:bodyPr/>
              <a:lstStyle/>
              <a:p>
                <a:pPr>
                  <a:defRPr lang="en-US"/>
                </a:pPr>
                <a:endParaRPr lang="ms-MY"/>
              </a:p>
            </c:txPr>
            <c:dLblPos val="outEnd"/>
            <c:showVal val="1"/>
            <c:extLst>
              <c:ext xmlns:c15="http://schemas.microsoft.com/office/drawing/2012/chart" uri="{CE6537A1-D6FC-4f65-9D91-7224C49458BB}">
                <c15:showLeaderLines val="0"/>
              </c:ext>
            </c:extLst>
          </c:dLbls>
          <c:cat>
            <c:numRef>
              <c:f>graf!$L$41:$Q$41</c:f>
              <c:numCache>
                <c:formatCode>General</c:formatCode>
                <c:ptCount val="6"/>
                <c:pt idx="0">
                  <c:v>1</c:v>
                </c:pt>
                <c:pt idx="1">
                  <c:v>2</c:v>
                </c:pt>
                <c:pt idx="2">
                  <c:v>3</c:v>
                </c:pt>
                <c:pt idx="3">
                  <c:v>4</c:v>
                </c:pt>
                <c:pt idx="4">
                  <c:v>5</c:v>
                </c:pt>
                <c:pt idx="5">
                  <c:v>6</c:v>
                </c:pt>
              </c:numCache>
            </c:numRef>
          </c:cat>
          <c:val>
            <c:numRef>
              <c:f>graf!$L$42:$Q$42</c:f>
              <c:numCache>
                <c:formatCode>General</c:formatCode>
                <c:ptCount val="6"/>
                <c:pt idx="0">
                  <c:v>0</c:v>
                </c:pt>
                <c:pt idx="1">
                  <c:v>0</c:v>
                </c:pt>
                <c:pt idx="2">
                  <c:v>2</c:v>
                </c:pt>
                <c:pt idx="3">
                  <c:v>0</c:v>
                </c:pt>
                <c:pt idx="4">
                  <c:v>0</c:v>
                </c:pt>
                <c:pt idx="5">
                  <c:v>2</c:v>
                </c:pt>
              </c:numCache>
            </c:numRef>
          </c:val>
        </c:ser>
        <c:dLbls/>
        <c:axId val="73120000"/>
        <c:axId val="73134464"/>
      </c:barChart>
      <c:catAx>
        <c:axId val="73120000"/>
        <c:scaling>
          <c:orientation val="minMax"/>
        </c:scaling>
        <c:axPos val="b"/>
        <c:title>
          <c:tx>
            <c:rich>
              <a:bodyPr/>
              <a:lstStyle/>
              <a:p>
                <a:pPr>
                  <a:defRPr lang="en-US"/>
                </a:pPr>
                <a:r>
                  <a:rPr lang="en-US"/>
                  <a:t>TAHAP PENGUASAAN</a:t>
                </a:r>
              </a:p>
            </c:rich>
          </c:tx>
        </c:title>
        <c:numFmt formatCode="General" sourceLinked="1"/>
        <c:majorTickMark val="none"/>
        <c:tickLblPos val="nextTo"/>
        <c:txPr>
          <a:bodyPr/>
          <a:lstStyle/>
          <a:p>
            <a:pPr>
              <a:defRPr lang="en-US" sz="800" b="1">
                <a:latin typeface="Arial" pitchFamily="34" charset="0"/>
                <a:cs typeface="Arial" pitchFamily="34" charset="0"/>
              </a:defRPr>
            </a:pPr>
            <a:endParaRPr lang="ms-MY"/>
          </a:p>
        </c:txPr>
        <c:crossAx val="73134464"/>
        <c:crosses val="autoZero"/>
        <c:auto val="1"/>
        <c:lblAlgn val="ctr"/>
        <c:lblOffset val="100"/>
      </c:catAx>
      <c:valAx>
        <c:axId val="73134464"/>
        <c:scaling>
          <c:orientation val="minMax"/>
        </c:scaling>
        <c:axPos val="l"/>
        <c:majorGridlines/>
        <c:title>
          <c:tx>
            <c:rich>
              <a:bodyPr/>
              <a:lstStyle/>
              <a:p>
                <a:pPr>
                  <a:defRPr lang="en-US" sz="800">
                    <a:latin typeface="Arial" pitchFamily="34" charset="0"/>
                    <a:cs typeface="Arial" pitchFamily="34" charset="0"/>
                  </a:defRPr>
                </a:pPr>
                <a:r>
                  <a:rPr lang="en-US" sz="800">
                    <a:latin typeface="Arial" pitchFamily="34" charset="0"/>
                    <a:cs typeface="Arial" pitchFamily="34" charset="0"/>
                  </a:rPr>
                  <a:t>BILANGAN MURID</a:t>
                </a:r>
              </a:p>
            </c:rich>
          </c:tx>
        </c:title>
        <c:numFmt formatCode="General" sourceLinked="1"/>
        <c:majorTickMark val="none"/>
        <c:tickLblPos val="nextTo"/>
        <c:txPr>
          <a:bodyPr/>
          <a:lstStyle/>
          <a:p>
            <a:pPr>
              <a:defRPr lang="en-US"/>
            </a:pPr>
            <a:endParaRPr lang="ms-MY"/>
          </a:p>
        </c:txPr>
        <c:crossAx val="73120000"/>
        <c:crosses val="autoZero"/>
        <c:crossBetween val="between"/>
      </c:valAx>
    </c:plotArea>
    <c:plotVisOnly val="1"/>
    <c:dispBlanksAs val="gap"/>
  </c:chart>
  <c:printSettings>
    <c:headerFooter/>
    <c:pageMargins b="0.750000000000002" l="0.70000000000000062" r="0.70000000000000062" t="0.750000000000002" header="0.30000000000000032" footer="0.30000000000000032"/>
    <c:pageSetup paperSize="9" orientation="portrait"/>
  </c:printSettings>
</c:chartSpace>
</file>

<file path=xl/ctrlProps/ctrlProp1.xml><?xml version="1.0" encoding="utf-8"?>
<formControlPr xmlns="http://schemas.microsoft.com/office/spreadsheetml/2009/9/main" objectType="Drop" dropStyle="combo" dx="16" fmlaLink="$H$7" fmlaRange="$I$8:$I$87" sel="24" val="22"/>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280374</xdr:colOff>
      <xdr:row>6</xdr:row>
      <xdr:rowOff>47626</xdr:rowOff>
    </xdr:from>
    <xdr:to>
      <xdr:col>8</xdr:col>
      <xdr:colOff>238126</xdr:colOff>
      <xdr:row>19</xdr:row>
      <xdr:rowOff>135731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277814</xdr:colOff>
      <xdr:row>51</xdr:row>
      <xdr:rowOff>6614</xdr:rowOff>
    </xdr:from>
    <xdr:to>
      <xdr:col>8</xdr:col>
      <xdr:colOff>226218</xdr:colOff>
      <xdr:row>62</xdr:row>
      <xdr:rowOff>119063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412750</xdr:colOff>
      <xdr:row>50</xdr:row>
      <xdr:rowOff>132294</xdr:rowOff>
    </xdr:from>
    <xdr:to>
      <xdr:col>17</xdr:col>
      <xdr:colOff>158750</xdr:colOff>
      <xdr:row>62</xdr:row>
      <xdr:rowOff>105834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286542</xdr:colOff>
      <xdr:row>21</xdr:row>
      <xdr:rowOff>138645</xdr:rowOff>
    </xdr:from>
    <xdr:to>
      <xdr:col>8</xdr:col>
      <xdr:colOff>285749</xdr:colOff>
      <xdr:row>34</xdr:row>
      <xdr:rowOff>130969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xdr:row>
      <xdr:rowOff>75935</xdr:rowOff>
    </xdr:from>
    <xdr:to>
      <xdr:col>17</xdr:col>
      <xdr:colOff>176480</xdr:colOff>
      <xdr:row>19</xdr:row>
      <xdr:rowOff>128588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16668</xdr:colOff>
      <xdr:row>21</xdr:row>
      <xdr:rowOff>125940</xdr:rowOff>
    </xdr:from>
    <xdr:to>
      <xdr:col>17</xdr:col>
      <xdr:colOff>166687</xdr:colOff>
      <xdr:row>34</xdr:row>
      <xdr:rowOff>142874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381000</xdr:colOff>
      <xdr:row>21</xdr:row>
      <xdr:rowOff>106100</xdr:rowOff>
    </xdr:from>
    <xdr:to>
      <xdr:col>26</xdr:col>
      <xdr:colOff>1</xdr:colOff>
      <xdr:row>34</xdr:row>
      <xdr:rowOff>107156</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279134</xdr:colOff>
      <xdr:row>37</xdr:row>
      <xdr:rowOff>25399</xdr:rowOff>
    </xdr:from>
    <xdr:to>
      <xdr:col>8</xdr:col>
      <xdr:colOff>285750</xdr:colOff>
      <xdr:row>49</xdr:row>
      <xdr:rowOff>47625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41275</xdr:colOff>
      <xdr:row>37</xdr:row>
      <xdr:rowOff>17462</xdr:rowOff>
    </xdr:from>
    <xdr:to>
      <xdr:col>17</xdr:col>
      <xdr:colOff>169069</xdr:colOff>
      <xdr:row>49</xdr:row>
      <xdr:rowOff>71438</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370946</xdr:colOff>
      <xdr:row>37</xdr:row>
      <xdr:rowOff>5027</xdr:rowOff>
    </xdr:from>
    <xdr:to>
      <xdr:col>25</xdr:col>
      <xdr:colOff>431006</xdr:colOff>
      <xdr:row>49</xdr:row>
      <xdr:rowOff>61913</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51139</xdr:colOff>
      <xdr:row>6</xdr:row>
      <xdr:rowOff>85421</xdr:rowOff>
    </xdr:from>
    <xdr:to>
      <xdr:col>26</xdr:col>
      <xdr:colOff>32318</xdr:colOff>
      <xdr:row>19</xdr:row>
      <xdr:rowOff>134370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D169"/>
  <sheetViews>
    <sheetView showGridLines="0" topLeftCell="A154" zoomScale="40" zoomScaleNormal="40" workbookViewId="0">
      <selection activeCell="B115" sqref="B115"/>
    </sheetView>
  </sheetViews>
  <sheetFormatPr defaultColWidth="0" defaultRowHeight="14.25"/>
  <cols>
    <col min="1" max="1" width="14.42578125" style="11" customWidth="1"/>
    <col min="2" max="2" width="113.85546875" style="1" customWidth="1"/>
    <col min="3" max="3" width="31" style="1" customWidth="1"/>
    <col min="4" max="4" width="15" style="1" hidden="1" customWidth="1"/>
    <col min="5" max="16384" width="9.140625" style="1" hidden="1"/>
  </cols>
  <sheetData>
    <row r="1" spans="1:3" ht="15">
      <c r="A1" s="12" t="s">
        <v>84</v>
      </c>
    </row>
    <row r="4" spans="1:3" ht="20.100000000000001" customHeight="1">
      <c r="A4" s="59" t="s">
        <v>14</v>
      </c>
      <c r="B4" s="59"/>
    </row>
    <row r="5" spans="1:3" ht="44.25" customHeight="1">
      <c r="A5" s="38" t="s">
        <v>85</v>
      </c>
      <c r="B5" s="19" t="s">
        <v>86</v>
      </c>
    </row>
    <row r="6" spans="1:3" ht="116.25" customHeight="1">
      <c r="A6" s="28">
        <v>1</v>
      </c>
      <c r="B6" s="17" t="s">
        <v>100</v>
      </c>
      <c r="C6" s="24"/>
    </row>
    <row r="7" spans="1:3" ht="116.25" customHeight="1">
      <c r="A7" s="28">
        <v>2</v>
      </c>
      <c r="B7" s="56" t="s">
        <v>101</v>
      </c>
      <c r="C7" s="4"/>
    </row>
    <row r="8" spans="1:3" ht="121.5" customHeight="1">
      <c r="A8" s="28">
        <v>3</v>
      </c>
      <c r="B8" s="17" t="s">
        <v>102</v>
      </c>
    </row>
    <row r="9" spans="1:3" ht="165.75" customHeight="1">
      <c r="A9" s="28">
        <v>4</v>
      </c>
      <c r="B9" s="17" t="s">
        <v>103</v>
      </c>
    </row>
    <row r="10" spans="1:3" ht="114" customHeight="1">
      <c r="A10" s="28">
        <v>5</v>
      </c>
      <c r="B10" s="17" t="s">
        <v>104</v>
      </c>
      <c r="C10" s="2"/>
    </row>
    <row r="11" spans="1:3" ht="140.25" customHeight="1">
      <c r="A11" s="22">
        <v>6</v>
      </c>
      <c r="B11" s="17" t="s">
        <v>105</v>
      </c>
      <c r="C11" s="2"/>
    </row>
    <row r="12" spans="1:3" ht="35.25" customHeight="1">
      <c r="B12" s="4"/>
      <c r="C12" s="2"/>
    </row>
    <row r="13" spans="1:3" ht="20.100000000000001" customHeight="1">
      <c r="A13" s="59" t="s">
        <v>15</v>
      </c>
      <c r="B13" s="59"/>
    </row>
    <row r="14" spans="1:3" ht="26.25" customHeight="1">
      <c r="A14" s="38" t="s">
        <v>85</v>
      </c>
      <c r="B14" s="19" t="s">
        <v>86</v>
      </c>
    </row>
    <row r="15" spans="1:3" ht="41.25" customHeight="1">
      <c r="A15" s="22">
        <v>1</v>
      </c>
      <c r="B15" s="17" t="s">
        <v>92</v>
      </c>
      <c r="C15" s="4"/>
    </row>
    <row r="16" spans="1:3" ht="71.25" customHeight="1">
      <c r="A16" s="22">
        <v>2</v>
      </c>
      <c r="B16" s="17" t="s">
        <v>106</v>
      </c>
      <c r="C16" s="5"/>
    </row>
    <row r="17" spans="1:3" ht="74.25" customHeight="1">
      <c r="A17" s="28">
        <v>3</v>
      </c>
      <c r="B17" s="17" t="s">
        <v>93</v>
      </c>
      <c r="C17" s="2"/>
    </row>
    <row r="18" spans="1:3" ht="87.75" customHeight="1">
      <c r="A18" s="28">
        <v>4</v>
      </c>
      <c r="B18" s="17" t="s">
        <v>107</v>
      </c>
      <c r="C18" s="2"/>
    </row>
    <row r="19" spans="1:3" ht="128.25" customHeight="1">
      <c r="A19" s="28">
        <v>5</v>
      </c>
      <c r="B19" s="17" t="s">
        <v>108</v>
      </c>
      <c r="C19" s="2"/>
    </row>
    <row r="20" spans="1:3" ht="127.5" customHeight="1">
      <c r="A20" s="22">
        <v>6</v>
      </c>
      <c r="B20" s="17" t="s">
        <v>109</v>
      </c>
      <c r="C20" s="2"/>
    </row>
    <row r="21" spans="1:3" ht="33.75" customHeight="1">
      <c r="B21" s="4"/>
      <c r="C21" s="2"/>
    </row>
    <row r="22" spans="1:3" ht="31.5" customHeight="1"/>
    <row r="23" spans="1:3" ht="15">
      <c r="A23" s="59" t="s">
        <v>16</v>
      </c>
      <c r="B23" s="59"/>
    </row>
    <row r="24" spans="1:3" ht="20.100000000000001" customHeight="1">
      <c r="A24" s="58" t="s">
        <v>17</v>
      </c>
      <c r="B24" s="58"/>
    </row>
    <row r="25" spans="1:3" ht="26.25" customHeight="1">
      <c r="A25" s="43" t="s">
        <v>85</v>
      </c>
      <c r="B25" s="19" t="s">
        <v>86</v>
      </c>
    </row>
    <row r="26" spans="1:3" ht="40.5" customHeight="1">
      <c r="A26" s="22">
        <v>1</v>
      </c>
      <c r="B26" s="18" t="s">
        <v>94</v>
      </c>
      <c r="C26" s="4"/>
    </row>
    <row r="27" spans="1:3" ht="82.5" customHeight="1">
      <c r="A27" s="28">
        <v>2</v>
      </c>
      <c r="B27" s="18" t="s">
        <v>110</v>
      </c>
      <c r="C27" s="5"/>
    </row>
    <row r="28" spans="1:3" ht="102" customHeight="1">
      <c r="A28" s="28">
        <v>3</v>
      </c>
      <c r="B28" s="18" t="s">
        <v>111</v>
      </c>
      <c r="C28" s="2"/>
    </row>
    <row r="29" spans="1:3" ht="84.75" customHeight="1">
      <c r="A29" s="28">
        <v>4</v>
      </c>
      <c r="B29" s="18" t="s">
        <v>112</v>
      </c>
      <c r="C29" s="2"/>
    </row>
    <row r="30" spans="1:3" ht="66.75" customHeight="1">
      <c r="A30" s="28">
        <v>5</v>
      </c>
      <c r="B30" s="18" t="s">
        <v>113</v>
      </c>
      <c r="C30" s="2"/>
    </row>
    <row r="31" spans="1:3" ht="101.25" customHeight="1">
      <c r="A31" s="22">
        <v>6</v>
      </c>
      <c r="B31" s="18" t="s">
        <v>114</v>
      </c>
      <c r="C31" s="2"/>
    </row>
    <row r="32" spans="1:3" ht="28.5" customHeight="1">
      <c r="B32" s="2"/>
      <c r="C32" s="2"/>
    </row>
    <row r="33" spans="1:3" ht="32.25" customHeight="1">
      <c r="B33" s="2"/>
      <c r="C33" s="2"/>
    </row>
    <row r="34" spans="1:3" ht="31.5" customHeight="1">
      <c r="B34" s="2"/>
      <c r="C34" s="2"/>
    </row>
    <row r="35" spans="1:3" ht="30.75" customHeight="1">
      <c r="B35" s="2"/>
      <c r="C35" s="2"/>
    </row>
    <row r="36" spans="1:3" ht="27" customHeight="1">
      <c r="B36" s="2"/>
      <c r="C36" s="2"/>
    </row>
    <row r="37" spans="1:3" ht="27" customHeight="1">
      <c r="B37" s="2"/>
      <c r="C37" s="2"/>
    </row>
    <row r="38" spans="1:3" ht="27.75" customHeight="1"/>
    <row r="40" spans="1:3" ht="15">
      <c r="A40" s="59" t="s">
        <v>16</v>
      </c>
      <c r="B40" s="59"/>
    </row>
    <row r="41" spans="1:3" ht="20.100000000000001" customHeight="1">
      <c r="A41" s="58" t="s">
        <v>45</v>
      </c>
      <c r="B41" s="58"/>
    </row>
    <row r="42" spans="1:3" ht="30.75" customHeight="1">
      <c r="A42" s="43" t="s">
        <v>85</v>
      </c>
      <c r="B42" s="19" t="s">
        <v>86</v>
      </c>
    </row>
    <row r="43" spans="1:3" ht="87" customHeight="1">
      <c r="A43" s="28">
        <v>1</v>
      </c>
      <c r="B43" s="17" t="s">
        <v>115</v>
      </c>
      <c r="C43" s="4"/>
    </row>
    <row r="44" spans="1:3" ht="100.5" customHeight="1">
      <c r="A44" s="28">
        <v>2</v>
      </c>
      <c r="B44" s="17" t="s">
        <v>116</v>
      </c>
      <c r="C44" s="4"/>
    </row>
    <row r="45" spans="1:3" ht="99.75" customHeight="1">
      <c r="A45" s="28">
        <v>3</v>
      </c>
      <c r="B45" s="17" t="s">
        <v>117</v>
      </c>
      <c r="C45" s="5"/>
    </row>
    <row r="46" spans="1:3" ht="84.75" customHeight="1">
      <c r="A46" s="28">
        <v>4</v>
      </c>
      <c r="B46" s="17" t="s">
        <v>118</v>
      </c>
      <c r="C46" s="2"/>
    </row>
    <row r="47" spans="1:3" ht="71.25" customHeight="1">
      <c r="A47" s="28">
        <v>5</v>
      </c>
      <c r="B47" s="17" t="s">
        <v>119</v>
      </c>
      <c r="C47" s="2"/>
    </row>
    <row r="48" spans="1:3" ht="103.5" customHeight="1">
      <c r="A48" s="22">
        <v>6</v>
      </c>
      <c r="B48" s="17" t="s">
        <v>120</v>
      </c>
      <c r="C48" s="2"/>
    </row>
    <row r="49" spans="1:3" ht="30.75" customHeight="1">
      <c r="B49" s="2"/>
      <c r="C49" s="2"/>
    </row>
    <row r="50" spans="1:3" ht="34.5" customHeight="1">
      <c r="B50" s="2"/>
      <c r="C50" s="2"/>
    </row>
    <row r="51" spans="1:3" ht="36.75" customHeight="1">
      <c r="B51" s="2"/>
      <c r="C51" s="2"/>
    </row>
    <row r="52" spans="1:3" ht="31.5" customHeight="1"/>
    <row r="53" spans="1:3" ht="15">
      <c r="A53" s="59" t="s">
        <v>16</v>
      </c>
      <c r="B53" s="59"/>
    </row>
    <row r="54" spans="1:3" ht="15">
      <c r="A54" s="58" t="s">
        <v>18</v>
      </c>
      <c r="B54" s="58"/>
    </row>
    <row r="55" spans="1:3" ht="27.75" customHeight="1">
      <c r="A55" s="43" t="s">
        <v>85</v>
      </c>
      <c r="B55" s="19" t="s">
        <v>86</v>
      </c>
    </row>
    <row r="56" spans="1:3" ht="29.25" customHeight="1">
      <c r="A56" s="22">
        <v>1</v>
      </c>
      <c r="B56" s="17" t="s">
        <v>95</v>
      </c>
    </row>
    <row r="57" spans="1:3" ht="60" customHeight="1">
      <c r="A57" s="22">
        <v>2</v>
      </c>
      <c r="B57" s="17" t="s">
        <v>121</v>
      </c>
    </row>
    <row r="58" spans="1:3" ht="93.75" customHeight="1">
      <c r="A58" s="28">
        <v>3</v>
      </c>
      <c r="B58" s="17" t="s">
        <v>122</v>
      </c>
    </row>
    <row r="59" spans="1:3" ht="116.25" customHeight="1">
      <c r="A59" s="28">
        <v>4</v>
      </c>
      <c r="B59" s="17" t="s">
        <v>123</v>
      </c>
    </row>
    <row r="60" spans="1:3" ht="72.75" customHeight="1">
      <c r="A60" s="28">
        <v>5</v>
      </c>
      <c r="B60" s="17" t="s">
        <v>124</v>
      </c>
    </row>
    <row r="61" spans="1:3" ht="99" customHeight="1">
      <c r="A61" s="31">
        <v>6</v>
      </c>
      <c r="B61" s="17" t="s">
        <v>125</v>
      </c>
    </row>
    <row r="62" spans="1:3" ht="21.75" customHeight="1"/>
    <row r="63" spans="1:3" ht="20.25" customHeight="1"/>
    <row r="64" spans="1:3" ht="20.25" customHeight="1"/>
    <row r="65" spans="1:2" ht="18.75" customHeight="1"/>
    <row r="66" spans="1:2" ht="18.75" customHeight="1"/>
    <row r="67" spans="1:2" ht="18.75" customHeight="1"/>
    <row r="68" spans="1:2" ht="20.25" customHeight="1"/>
    <row r="69" spans="1:2" ht="18.75" customHeight="1"/>
    <row r="70" spans="1:2" ht="18" customHeight="1"/>
    <row r="71" spans="1:2" ht="15">
      <c r="A71" s="59" t="s">
        <v>19</v>
      </c>
      <c r="B71" s="59"/>
    </row>
    <row r="72" spans="1:2" ht="20.100000000000001" customHeight="1">
      <c r="A72" s="58" t="s">
        <v>20</v>
      </c>
      <c r="B72" s="58"/>
    </row>
    <row r="73" spans="1:2" ht="25.5" customHeight="1">
      <c r="A73" s="43" t="s">
        <v>85</v>
      </c>
      <c r="B73" s="19" t="s">
        <v>86</v>
      </c>
    </row>
    <row r="74" spans="1:2" ht="57.75" customHeight="1">
      <c r="A74" s="22">
        <v>1</v>
      </c>
      <c r="B74" s="17" t="s">
        <v>96</v>
      </c>
    </row>
    <row r="75" spans="1:2" ht="81" customHeight="1">
      <c r="A75" s="28">
        <v>2</v>
      </c>
      <c r="B75" s="17" t="s">
        <v>126</v>
      </c>
    </row>
    <row r="76" spans="1:2" ht="100.5" customHeight="1">
      <c r="A76" s="28">
        <v>3</v>
      </c>
      <c r="B76" s="17" t="s">
        <v>127</v>
      </c>
    </row>
    <row r="77" spans="1:2" ht="116.25" customHeight="1">
      <c r="A77" s="28">
        <v>4</v>
      </c>
      <c r="B77" s="17" t="s">
        <v>128</v>
      </c>
    </row>
    <row r="78" spans="1:2" ht="99" customHeight="1">
      <c r="A78" s="28">
        <v>5</v>
      </c>
      <c r="B78" s="17" t="s">
        <v>129</v>
      </c>
    </row>
    <row r="79" spans="1:2" ht="113.25" customHeight="1">
      <c r="A79" s="22">
        <v>6</v>
      </c>
      <c r="B79" s="17" t="s">
        <v>130</v>
      </c>
    </row>
    <row r="80" spans="1:2" ht="36.75" customHeight="1"/>
    <row r="81" spans="1:2" ht="39.75" customHeight="1"/>
    <row r="82" spans="1:2" ht="42" customHeight="1"/>
    <row r="83" spans="1:2" ht="44.25" customHeight="1"/>
    <row r="84" spans="1:2" ht="15">
      <c r="A84" s="59" t="s">
        <v>19</v>
      </c>
      <c r="B84" s="59"/>
    </row>
    <row r="85" spans="1:2" ht="20.100000000000001" customHeight="1">
      <c r="A85" s="58" t="s">
        <v>21</v>
      </c>
      <c r="B85" s="58"/>
    </row>
    <row r="86" spans="1:2" ht="30" customHeight="1">
      <c r="A86" s="43" t="s">
        <v>85</v>
      </c>
      <c r="B86" s="19" t="s">
        <v>86</v>
      </c>
    </row>
    <row r="87" spans="1:2" ht="26.25" customHeight="1">
      <c r="A87" s="22">
        <v>1</v>
      </c>
      <c r="B87" s="17" t="s">
        <v>97</v>
      </c>
    </row>
    <row r="88" spans="1:2" ht="57.75" customHeight="1">
      <c r="A88" s="28">
        <v>2</v>
      </c>
      <c r="B88" s="17" t="s">
        <v>131</v>
      </c>
    </row>
    <row r="89" spans="1:2" ht="67.5" customHeight="1">
      <c r="A89" s="28">
        <v>3</v>
      </c>
      <c r="B89" s="17" t="s">
        <v>132</v>
      </c>
    </row>
    <row r="90" spans="1:2" ht="56.25" customHeight="1">
      <c r="A90" s="28">
        <v>4</v>
      </c>
      <c r="B90" s="17" t="s">
        <v>98</v>
      </c>
    </row>
    <row r="91" spans="1:2" ht="72.75" customHeight="1">
      <c r="A91" s="28">
        <v>5</v>
      </c>
      <c r="B91" s="17" t="s">
        <v>133</v>
      </c>
    </row>
    <row r="92" spans="1:2" ht="101.25" customHeight="1">
      <c r="A92" s="22">
        <v>6</v>
      </c>
      <c r="B92" s="17" t="s">
        <v>134</v>
      </c>
    </row>
    <row r="93" spans="1:2" ht="24" customHeight="1"/>
    <row r="94" spans="1:2" ht="40.5" customHeight="1"/>
    <row r="95" spans="1:2" ht="38.25" customHeight="1"/>
    <row r="96" spans="1:2" ht="30.75" customHeight="1"/>
    <row r="97" spans="1:2" ht="24.75" customHeight="1"/>
    <row r="98" spans="1:2" ht="45" customHeight="1"/>
    <row r="99" spans="1:2" ht="36" customHeight="1"/>
    <row r="100" spans="1:2" ht="30" customHeight="1">
      <c r="A100" s="59" t="s">
        <v>19</v>
      </c>
      <c r="B100" s="59"/>
    </row>
    <row r="101" spans="1:2" ht="20.100000000000001" customHeight="1">
      <c r="A101" s="58" t="s">
        <v>22</v>
      </c>
      <c r="B101" s="58"/>
    </row>
    <row r="102" spans="1:2" ht="22.5">
      <c r="A102" s="43" t="s">
        <v>85</v>
      </c>
      <c r="B102" s="19" t="s">
        <v>86</v>
      </c>
    </row>
    <row r="103" spans="1:2" ht="42" customHeight="1">
      <c r="A103" s="22">
        <v>1</v>
      </c>
      <c r="B103" s="17" t="s">
        <v>99</v>
      </c>
    </row>
    <row r="104" spans="1:2" ht="109.5" customHeight="1">
      <c r="A104" s="28">
        <v>2</v>
      </c>
      <c r="B104" s="17" t="s">
        <v>135</v>
      </c>
    </row>
    <row r="105" spans="1:2" ht="114.75" customHeight="1">
      <c r="A105" s="28">
        <v>3</v>
      </c>
      <c r="B105" s="17" t="s">
        <v>136</v>
      </c>
    </row>
    <row r="106" spans="1:2" ht="99.75" customHeight="1">
      <c r="A106" s="28">
        <v>4</v>
      </c>
      <c r="B106" s="17" t="s">
        <v>137</v>
      </c>
    </row>
    <row r="107" spans="1:2" ht="115.5" customHeight="1">
      <c r="A107" s="28">
        <v>5</v>
      </c>
      <c r="B107" s="17" t="s">
        <v>138</v>
      </c>
    </row>
    <row r="108" spans="1:2" ht="101.25" customHeight="1">
      <c r="A108" s="22">
        <v>6</v>
      </c>
      <c r="B108" s="17" t="s">
        <v>139</v>
      </c>
    </row>
    <row r="109" spans="1:2" ht="44.25" customHeight="1">
      <c r="B109" s="4"/>
    </row>
    <row r="110" spans="1:2" ht="42.75" customHeight="1">
      <c r="B110" s="4"/>
    </row>
    <row r="111" spans="1:2" ht="42" customHeight="1"/>
    <row r="112" spans="1:2" ht="29.25" customHeight="1">
      <c r="A112" s="59" t="s">
        <v>23</v>
      </c>
      <c r="B112" s="59"/>
    </row>
    <row r="113" spans="1:2" ht="25.5">
      <c r="A113" s="38" t="s">
        <v>85</v>
      </c>
      <c r="B113" s="19" t="s">
        <v>86</v>
      </c>
    </row>
    <row r="114" spans="1:2" ht="124.5" customHeight="1">
      <c r="A114" s="28">
        <v>1</v>
      </c>
      <c r="B114" s="17" t="s">
        <v>140</v>
      </c>
    </row>
    <row r="115" spans="1:2" ht="177.75" customHeight="1">
      <c r="A115" s="28">
        <v>2</v>
      </c>
      <c r="B115" s="17" t="s">
        <v>141</v>
      </c>
    </row>
    <row r="116" spans="1:2" ht="160.5" customHeight="1">
      <c r="A116" s="28">
        <v>3</v>
      </c>
      <c r="B116" s="17" t="s">
        <v>142</v>
      </c>
    </row>
    <row r="117" spans="1:2" ht="119.25" customHeight="1">
      <c r="A117" s="42">
        <v>4</v>
      </c>
      <c r="B117" s="17" t="s">
        <v>143</v>
      </c>
    </row>
    <row r="118" spans="1:2" ht="156.75" customHeight="1">
      <c r="A118" s="28">
        <v>5</v>
      </c>
      <c r="B118" s="17" t="s">
        <v>144</v>
      </c>
    </row>
    <row r="119" spans="1:2" ht="151.5" customHeight="1">
      <c r="A119" s="22">
        <v>6</v>
      </c>
      <c r="B119" s="17" t="s">
        <v>145</v>
      </c>
    </row>
    <row r="120" spans="1:2" ht="46.5" customHeight="1">
      <c r="A120" s="45"/>
      <c r="B120" s="46"/>
    </row>
    <row r="121" spans="1:2" ht="28.5" customHeight="1">
      <c r="A121" s="45"/>
      <c r="B121" s="46"/>
    </row>
    <row r="122" spans="1:2" ht="28.5" customHeight="1">
      <c r="A122" s="45"/>
      <c r="B122" s="46"/>
    </row>
    <row r="123" spans="1:2" ht="28.5" customHeight="1">
      <c r="A123" s="45"/>
      <c r="B123" s="46"/>
    </row>
    <row r="124" spans="1:2" ht="28.5" customHeight="1">
      <c r="A124" s="45"/>
      <c r="B124" s="46"/>
    </row>
    <row r="125" spans="1:2" ht="28.5" customHeight="1">
      <c r="A125" s="45"/>
      <c r="B125" s="46"/>
    </row>
    <row r="126" spans="1:2" ht="28.5" customHeight="1">
      <c r="A126" s="45"/>
      <c r="B126" s="46"/>
    </row>
    <row r="127" spans="1:2" ht="28.5" customHeight="1">
      <c r="A127" s="45"/>
      <c r="B127" s="46"/>
    </row>
    <row r="128" spans="1:2" ht="28.5" customHeight="1">
      <c r="A128" s="45"/>
      <c r="B128" s="46"/>
    </row>
    <row r="129" spans="1:2" ht="28.5" customHeight="1">
      <c r="A129" s="45"/>
      <c r="B129" s="46"/>
    </row>
    <row r="130" spans="1:2" ht="39" customHeight="1">
      <c r="A130" s="45"/>
      <c r="B130" s="46"/>
    </row>
    <row r="131" spans="1:2" ht="33" customHeight="1">
      <c r="A131" s="45"/>
      <c r="B131" s="46"/>
    </row>
    <row r="132" spans="1:2" ht="39" customHeight="1">
      <c r="A132" s="45"/>
      <c r="B132" s="46"/>
    </row>
    <row r="133" spans="1:2" ht="57" customHeight="1"/>
    <row r="134" spans="1:2" ht="52.5" customHeight="1">
      <c r="A134" s="59" t="s">
        <v>24</v>
      </c>
      <c r="B134" s="59"/>
    </row>
    <row r="135" spans="1:2" ht="52.5" customHeight="1">
      <c r="A135" s="43" t="s">
        <v>85</v>
      </c>
      <c r="B135" s="19" t="s">
        <v>86</v>
      </c>
    </row>
    <row r="136" spans="1:2" ht="78.75" customHeight="1">
      <c r="A136" s="28">
        <v>1</v>
      </c>
      <c r="B136" s="17" t="s">
        <v>146</v>
      </c>
    </row>
    <row r="137" spans="1:2" ht="46.5" customHeight="1">
      <c r="A137" s="28">
        <v>2</v>
      </c>
      <c r="B137" s="17" t="s">
        <v>147</v>
      </c>
    </row>
    <row r="138" spans="1:2" ht="96.75" customHeight="1">
      <c r="A138" s="28">
        <v>3</v>
      </c>
      <c r="B138" s="17" t="s">
        <v>148</v>
      </c>
    </row>
    <row r="139" spans="1:2" ht="87" customHeight="1">
      <c r="A139" s="28">
        <v>4</v>
      </c>
      <c r="B139" s="17" t="s">
        <v>149</v>
      </c>
    </row>
    <row r="140" spans="1:2" ht="142.5" customHeight="1">
      <c r="A140" s="28">
        <v>5</v>
      </c>
      <c r="B140" s="17" t="s">
        <v>150</v>
      </c>
    </row>
    <row r="141" spans="1:2" ht="103.5" customHeight="1">
      <c r="A141" s="22">
        <v>6</v>
      </c>
      <c r="B141" s="17" t="s">
        <v>151</v>
      </c>
    </row>
    <row r="142" spans="1:2" ht="31.5" customHeight="1">
      <c r="B142" s="4"/>
    </row>
    <row r="143" spans="1:2" ht="31.5" customHeight="1"/>
    <row r="144" spans="1:2" ht="35.25" customHeight="1"/>
    <row r="145" spans="1:2" ht="15">
      <c r="A145" s="59" t="s">
        <v>25</v>
      </c>
      <c r="B145" s="59"/>
    </row>
    <row r="146" spans="1:2" ht="22.5">
      <c r="A146" s="43" t="s">
        <v>85</v>
      </c>
      <c r="B146" s="19" t="s">
        <v>86</v>
      </c>
    </row>
    <row r="147" spans="1:2" ht="69" customHeight="1">
      <c r="A147" s="22">
        <v>1</v>
      </c>
      <c r="B147" s="17" t="s">
        <v>152</v>
      </c>
    </row>
    <row r="148" spans="1:2" ht="72" customHeight="1">
      <c r="A148" s="22">
        <v>2</v>
      </c>
      <c r="B148" s="17" t="s">
        <v>153</v>
      </c>
    </row>
    <row r="149" spans="1:2" ht="97.5" customHeight="1">
      <c r="A149" s="28">
        <v>3</v>
      </c>
      <c r="B149" s="17" t="s">
        <v>154</v>
      </c>
    </row>
    <row r="150" spans="1:2" ht="114" customHeight="1">
      <c r="A150" s="22">
        <v>4</v>
      </c>
      <c r="B150" s="17" t="s">
        <v>155</v>
      </c>
    </row>
    <row r="151" spans="1:2" ht="100.5" customHeight="1">
      <c r="A151" s="28">
        <v>5</v>
      </c>
      <c r="B151" s="17" t="s">
        <v>157</v>
      </c>
    </row>
    <row r="152" spans="1:2" ht="99" customHeight="1">
      <c r="A152" s="22">
        <v>6</v>
      </c>
      <c r="B152" s="17" t="s">
        <v>156</v>
      </c>
    </row>
    <row r="153" spans="1:2" ht="61.5" customHeight="1">
      <c r="B153" s="3"/>
    </row>
    <row r="154" spans="1:2" ht="33" customHeight="1"/>
    <row r="155" spans="1:2" ht="15">
      <c r="A155" s="59" t="s">
        <v>26</v>
      </c>
      <c r="B155" s="59"/>
    </row>
    <row r="156" spans="1:2" ht="25.5">
      <c r="A156" s="38" t="s">
        <v>85</v>
      </c>
      <c r="B156" s="19" t="s">
        <v>86</v>
      </c>
    </row>
    <row r="157" spans="1:2" ht="104.25" customHeight="1">
      <c r="A157" s="28">
        <v>1</v>
      </c>
      <c r="B157" s="17" t="s">
        <v>158</v>
      </c>
    </row>
    <row r="158" spans="1:2" ht="265.5" customHeight="1">
      <c r="A158" s="28">
        <v>2</v>
      </c>
      <c r="B158" s="17" t="s">
        <v>159</v>
      </c>
    </row>
    <row r="159" spans="1:2" ht="112.5" customHeight="1">
      <c r="A159" s="28">
        <v>3</v>
      </c>
      <c r="B159" s="17" t="s">
        <v>160</v>
      </c>
    </row>
    <row r="160" spans="1:2" ht="161.25" customHeight="1">
      <c r="A160" s="28">
        <v>4</v>
      </c>
      <c r="B160" s="17" t="s">
        <v>161</v>
      </c>
    </row>
    <row r="161" spans="1:2" ht="99" customHeight="1">
      <c r="A161" s="28">
        <v>5</v>
      </c>
      <c r="B161" s="17" t="s">
        <v>162</v>
      </c>
    </row>
    <row r="162" spans="1:2" ht="146.25" customHeight="1">
      <c r="A162" s="22">
        <v>6</v>
      </c>
      <c r="B162" s="17" t="s">
        <v>163</v>
      </c>
    </row>
    <row r="165" spans="1:2">
      <c r="B165" s="24"/>
    </row>
    <row r="166" spans="1:2">
      <c r="B166" s="24"/>
    </row>
    <row r="167" spans="1:2">
      <c r="B167" s="24"/>
    </row>
    <row r="169" spans="1:2">
      <c r="B169" s="24"/>
    </row>
  </sheetData>
  <sheetProtection sheet="1" objects="1" scenarios="1"/>
  <mergeCells count="18">
    <mergeCell ref="A4:B4"/>
    <mergeCell ref="A13:B13"/>
    <mergeCell ref="A23:B23"/>
    <mergeCell ref="A24:B24"/>
    <mergeCell ref="A40:B40"/>
    <mergeCell ref="A72:B72"/>
    <mergeCell ref="A41:B41"/>
    <mergeCell ref="A134:B134"/>
    <mergeCell ref="A145:B145"/>
    <mergeCell ref="A155:B155"/>
    <mergeCell ref="A112:B112"/>
    <mergeCell ref="A84:B84"/>
    <mergeCell ref="A85:B85"/>
    <mergeCell ref="A100:B100"/>
    <mergeCell ref="A101:B101"/>
    <mergeCell ref="A53:B53"/>
    <mergeCell ref="A54:B54"/>
    <mergeCell ref="A71:B7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dimension ref="A1:P84"/>
  <sheetViews>
    <sheetView showGridLines="0" topLeftCell="A46" zoomScale="70" zoomScaleNormal="70" workbookViewId="0">
      <selection activeCell="L78" sqref="L78:N78"/>
    </sheetView>
  </sheetViews>
  <sheetFormatPr defaultColWidth="0" defaultRowHeight="15" zeroHeight="1"/>
  <cols>
    <col min="1" max="1" width="5" style="13" customWidth="1"/>
    <col min="2" max="2" width="52.28515625" style="6" customWidth="1"/>
    <col min="3" max="3" width="16" style="13" customWidth="1"/>
    <col min="4" max="4" width="16.7109375" style="13" customWidth="1"/>
    <col min="5" max="5" width="14.28515625" style="13" customWidth="1"/>
    <col min="6" max="6" width="18.42578125" style="13" customWidth="1"/>
    <col min="7" max="7" width="14.140625" style="13" bestFit="1" customWidth="1"/>
    <col min="8" max="8" width="13.5703125" style="13" customWidth="1"/>
    <col min="9" max="9" width="16.28515625" style="13" customWidth="1"/>
    <col min="10" max="10" width="12.5703125" style="13" bestFit="1" customWidth="1"/>
    <col min="11" max="11" width="13.85546875" style="13" customWidth="1"/>
    <col min="12" max="12" width="14.42578125" style="13" customWidth="1"/>
    <col min="13" max="13" width="21.42578125" style="13" customWidth="1"/>
    <col min="14" max="14" width="17.28515625" style="9" customWidth="1"/>
    <col min="15" max="15" width="18.7109375" style="9" customWidth="1"/>
    <col min="16" max="16" width="9.140625" style="6" customWidth="1"/>
    <col min="17" max="16384" width="9.140625" style="6" hidden="1"/>
  </cols>
  <sheetData>
    <row r="1" spans="1:15" ht="20.25" customHeight="1">
      <c r="A1" s="73" t="s">
        <v>164</v>
      </c>
      <c r="B1" s="73"/>
      <c r="C1" s="73"/>
      <c r="D1" s="73"/>
      <c r="E1" s="73"/>
      <c r="F1" s="73"/>
      <c r="G1" s="73"/>
      <c r="H1" s="73"/>
      <c r="I1" s="73"/>
      <c r="J1" s="73"/>
      <c r="K1" s="73"/>
      <c r="L1" s="73"/>
      <c r="M1" s="73"/>
      <c r="N1" s="73"/>
      <c r="O1" s="73"/>
    </row>
    <row r="2" spans="1:15" ht="20.25" customHeight="1">
      <c r="A2" s="73" t="s">
        <v>171</v>
      </c>
      <c r="B2" s="73"/>
      <c r="C2" s="73"/>
      <c r="D2" s="73"/>
      <c r="E2" s="73"/>
      <c r="F2" s="73"/>
      <c r="G2" s="73"/>
      <c r="H2" s="73"/>
      <c r="I2" s="73"/>
      <c r="J2" s="73"/>
      <c r="K2" s="73"/>
      <c r="L2" s="73"/>
      <c r="M2" s="73"/>
      <c r="N2" s="73"/>
      <c r="O2" s="73"/>
    </row>
    <row r="3" spans="1:15" ht="20.25" customHeight="1">
      <c r="C3" s="47"/>
      <c r="D3" s="6"/>
      <c r="E3" s="47"/>
      <c r="F3" s="6"/>
      <c r="G3" s="47"/>
      <c r="H3" s="6"/>
      <c r="I3" s="47"/>
      <c r="J3" s="6"/>
      <c r="K3" s="47"/>
      <c r="L3" s="6"/>
      <c r="M3" s="47"/>
      <c r="N3" s="6"/>
      <c r="O3" s="47"/>
    </row>
    <row r="4" spans="1:15" ht="20.25" customHeight="1">
      <c r="A4" s="73" t="s">
        <v>88</v>
      </c>
      <c r="B4" s="73"/>
      <c r="C4" s="73"/>
      <c r="D4" s="73"/>
      <c r="E4" s="73"/>
      <c r="F4" s="73"/>
      <c r="G4" s="73"/>
      <c r="H4" s="73"/>
      <c r="I4" s="73"/>
      <c r="J4" s="73"/>
      <c r="K4" s="73"/>
      <c r="L4" s="73"/>
      <c r="M4" s="73"/>
      <c r="N4" s="73"/>
      <c r="O4" s="73"/>
    </row>
    <row r="5" spans="1:15" ht="20.25" customHeight="1"/>
    <row r="6" spans="1:15" ht="20.25" customHeight="1">
      <c r="B6" s="74" t="s">
        <v>55</v>
      </c>
      <c r="C6" s="74"/>
      <c r="D6" s="74"/>
      <c r="E6" s="74"/>
      <c r="F6" s="67" t="s">
        <v>165</v>
      </c>
      <c r="G6" s="68"/>
      <c r="K6" s="21" t="s">
        <v>13</v>
      </c>
      <c r="L6" s="48" t="s">
        <v>166</v>
      </c>
    </row>
    <row r="7" spans="1:15" ht="20.25" customHeight="1"/>
    <row r="8" spans="1:15" ht="31.5" customHeight="1">
      <c r="A8" s="75" t="s">
        <v>0</v>
      </c>
      <c r="B8" s="76" t="s">
        <v>3</v>
      </c>
      <c r="C8" s="76" t="s">
        <v>79</v>
      </c>
      <c r="D8" s="76" t="s">
        <v>2</v>
      </c>
      <c r="E8" s="77" t="s">
        <v>7</v>
      </c>
      <c r="F8" s="77"/>
      <c r="G8" s="77"/>
      <c r="H8" s="77"/>
      <c r="I8" s="77"/>
      <c r="J8" s="77"/>
      <c r="K8" s="77"/>
      <c r="L8" s="77"/>
      <c r="M8" s="77"/>
      <c r="N8" s="80" t="s">
        <v>8</v>
      </c>
      <c r="O8" s="80"/>
    </row>
    <row r="9" spans="1:15" ht="40.5" customHeight="1">
      <c r="A9" s="75"/>
      <c r="B9" s="76"/>
      <c r="C9" s="76"/>
      <c r="D9" s="76"/>
      <c r="E9" s="63" t="s">
        <v>77</v>
      </c>
      <c r="F9" s="63" t="s">
        <v>78</v>
      </c>
      <c r="G9" s="65" t="s">
        <v>9</v>
      </c>
      <c r="H9" s="66"/>
      <c r="I9" s="66"/>
      <c r="J9" s="72" t="s">
        <v>76</v>
      </c>
      <c r="K9" s="72"/>
      <c r="L9" s="72"/>
      <c r="M9" s="78" t="s">
        <v>10</v>
      </c>
      <c r="N9" s="69" t="s">
        <v>11</v>
      </c>
      <c r="O9" s="69" t="s">
        <v>12</v>
      </c>
    </row>
    <row r="10" spans="1:15" ht="37.5" customHeight="1">
      <c r="A10" s="75"/>
      <c r="B10" s="76"/>
      <c r="C10" s="76"/>
      <c r="D10" s="76"/>
      <c r="E10" s="64"/>
      <c r="F10" s="64"/>
      <c r="G10" s="36" t="s">
        <v>35</v>
      </c>
      <c r="H10" s="36" t="s">
        <v>36</v>
      </c>
      <c r="I10" s="36" t="s">
        <v>37</v>
      </c>
      <c r="J10" s="37" t="s">
        <v>68</v>
      </c>
      <c r="K10" s="37" t="s">
        <v>38</v>
      </c>
      <c r="L10" s="37" t="s">
        <v>39</v>
      </c>
      <c r="M10" s="79"/>
      <c r="N10" s="70"/>
      <c r="O10" s="70"/>
    </row>
    <row r="11" spans="1:15">
      <c r="A11" s="41">
        <v>1</v>
      </c>
      <c r="B11" s="49" t="s">
        <v>167</v>
      </c>
      <c r="C11" s="50" t="s">
        <v>58</v>
      </c>
      <c r="D11" s="51" t="s">
        <v>74</v>
      </c>
      <c r="E11" s="50">
        <v>4</v>
      </c>
      <c r="F11" s="50">
        <v>6</v>
      </c>
      <c r="G11" s="50">
        <v>6</v>
      </c>
      <c r="H11" s="50">
        <v>4</v>
      </c>
      <c r="I11" s="50">
        <v>4</v>
      </c>
      <c r="J11" s="50">
        <v>5</v>
      </c>
      <c r="K11" s="50">
        <v>6</v>
      </c>
      <c r="L11" s="50">
        <v>2</v>
      </c>
      <c r="M11" s="50">
        <v>5</v>
      </c>
      <c r="N11" s="50">
        <v>3</v>
      </c>
      <c r="O11" s="50">
        <v>2</v>
      </c>
    </row>
    <row r="12" spans="1:15">
      <c r="A12" s="41">
        <v>2</v>
      </c>
      <c r="B12" s="49" t="s">
        <v>168</v>
      </c>
      <c r="C12" s="50" t="s">
        <v>61</v>
      </c>
      <c r="D12" s="51" t="s">
        <v>74</v>
      </c>
      <c r="E12" s="50">
        <v>3</v>
      </c>
      <c r="F12" s="50">
        <v>3</v>
      </c>
      <c r="G12" s="50">
        <v>3</v>
      </c>
      <c r="H12" s="50">
        <v>3</v>
      </c>
      <c r="I12" s="50">
        <v>3</v>
      </c>
      <c r="J12" s="50">
        <v>3</v>
      </c>
      <c r="K12" s="50">
        <v>3</v>
      </c>
      <c r="L12" s="50">
        <v>3</v>
      </c>
      <c r="M12" s="50">
        <v>3</v>
      </c>
      <c r="N12" s="50">
        <v>3</v>
      </c>
      <c r="O12" s="50">
        <v>3</v>
      </c>
    </row>
    <row r="13" spans="1:15">
      <c r="A13" s="41">
        <v>3</v>
      </c>
      <c r="B13" s="49" t="s">
        <v>169</v>
      </c>
      <c r="C13" s="50" t="s">
        <v>60</v>
      </c>
      <c r="D13" s="51" t="s">
        <v>74</v>
      </c>
      <c r="E13" s="50">
        <v>4</v>
      </c>
      <c r="F13" s="50">
        <v>3</v>
      </c>
      <c r="G13" s="50">
        <v>6</v>
      </c>
      <c r="H13" s="50">
        <v>6</v>
      </c>
      <c r="I13" s="50">
        <v>2</v>
      </c>
      <c r="J13" s="50">
        <v>3</v>
      </c>
      <c r="K13" s="50">
        <v>3</v>
      </c>
      <c r="L13" s="50">
        <v>4</v>
      </c>
      <c r="M13" s="50">
        <v>5</v>
      </c>
      <c r="N13" s="50">
        <v>4</v>
      </c>
      <c r="O13" s="50">
        <v>4</v>
      </c>
    </row>
    <row r="14" spans="1:15">
      <c r="A14" s="41">
        <v>4</v>
      </c>
      <c r="B14" s="49" t="s">
        <v>170</v>
      </c>
      <c r="C14" s="50" t="s">
        <v>59</v>
      </c>
      <c r="D14" s="51" t="s">
        <v>75</v>
      </c>
      <c r="E14" s="50">
        <v>6</v>
      </c>
      <c r="F14" s="50">
        <v>6</v>
      </c>
      <c r="G14" s="50">
        <v>6</v>
      </c>
      <c r="H14" s="50">
        <v>6</v>
      </c>
      <c r="I14" s="50">
        <v>6</v>
      </c>
      <c r="J14" s="50">
        <v>6</v>
      </c>
      <c r="K14" s="50">
        <v>6</v>
      </c>
      <c r="L14" s="50">
        <v>6</v>
      </c>
      <c r="M14" s="50">
        <v>6</v>
      </c>
      <c r="N14" s="50">
        <v>6</v>
      </c>
      <c r="O14" s="50">
        <v>6</v>
      </c>
    </row>
    <row r="15" spans="1:15">
      <c r="A15" s="41">
        <v>5</v>
      </c>
      <c r="B15" s="49"/>
      <c r="C15" s="50"/>
      <c r="D15" s="51"/>
      <c r="E15" s="50"/>
      <c r="F15" s="50"/>
      <c r="G15" s="50"/>
      <c r="H15" s="50"/>
      <c r="I15" s="50"/>
      <c r="J15" s="50"/>
      <c r="K15" s="50"/>
      <c r="L15" s="50"/>
      <c r="M15" s="50"/>
      <c r="N15" s="50"/>
      <c r="O15" s="50"/>
    </row>
    <row r="16" spans="1:15">
      <c r="A16" s="41">
        <v>6</v>
      </c>
      <c r="B16" s="49"/>
      <c r="C16" s="50"/>
      <c r="D16" s="51"/>
      <c r="E16" s="50"/>
      <c r="F16" s="50"/>
      <c r="G16" s="50"/>
      <c r="H16" s="50"/>
      <c r="I16" s="50"/>
      <c r="J16" s="50"/>
      <c r="K16" s="50"/>
      <c r="L16" s="50"/>
      <c r="M16" s="50"/>
      <c r="N16" s="50"/>
      <c r="O16" s="50"/>
    </row>
    <row r="17" spans="1:15">
      <c r="A17" s="41">
        <v>7</v>
      </c>
      <c r="B17" s="49"/>
      <c r="C17" s="50"/>
      <c r="D17" s="51"/>
      <c r="E17" s="50"/>
      <c r="F17" s="50"/>
      <c r="G17" s="50"/>
      <c r="H17" s="50"/>
      <c r="I17" s="50"/>
      <c r="J17" s="50"/>
      <c r="K17" s="50"/>
      <c r="L17" s="50"/>
      <c r="M17" s="50"/>
      <c r="N17" s="50"/>
      <c r="O17" s="50"/>
    </row>
    <row r="18" spans="1:15">
      <c r="A18" s="41">
        <v>8</v>
      </c>
      <c r="B18" s="49"/>
      <c r="C18" s="50"/>
      <c r="D18" s="51"/>
      <c r="E18" s="50"/>
      <c r="F18" s="50"/>
      <c r="G18" s="50"/>
      <c r="H18" s="50"/>
      <c r="I18" s="50"/>
      <c r="J18" s="50"/>
      <c r="K18" s="50"/>
      <c r="L18" s="50"/>
      <c r="M18" s="50"/>
      <c r="N18" s="50"/>
      <c r="O18" s="50"/>
    </row>
    <row r="19" spans="1:15">
      <c r="A19" s="41">
        <v>9</v>
      </c>
      <c r="B19" s="49"/>
      <c r="C19" s="50"/>
      <c r="D19" s="51"/>
      <c r="E19" s="50"/>
      <c r="F19" s="50"/>
      <c r="G19" s="50"/>
      <c r="H19" s="50"/>
      <c r="I19" s="50"/>
      <c r="J19" s="50"/>
      <c r="K19" s="50"/>
      <c r="L19" s="50"/>
      <c r="M19" s="50"/>
      <c r="N19" s="50"/>
      <c r="O19" s="50"/>
    </row>
    <row r="20" spans="1:15">
      <c r="A20" s="41">
        <v>10</v>
      </c>
      <c r="B20" s="49"/>
      <c r="C20" s="50"/>
      <c r="D20" s="51"/>
      <c r="E20" s="50"/>
      <c r="F20" s="50"/>
      <c r="G20" s="50"/>
      <c r="H20" s="50"/>
      <c r="I20" s="50"/>
      <c r="J20" s="50"/>
      <c r="K20" s="50"/>
      <c r="L20" s="50"/>
      <c r="M20" s="50"/>
      <c r="N20" s="50"/>
      <c r="O20" s="50"/>
    </row>
    <row r="21" spans="1:15">
      <c r="A21" s="41">
        <v>11</v>
      </c>
      <c r="B21" s="49"/>
      <c r="C21" s="50"/>
      <c r="D21" s="51"/>
      <c r="E21" s="50"/>
      <c r="F21" s="50"/>
      <c r="G21" s="50"/>
      <c r="H21" s="50"/>
      <c r="I21" s="50"/>
      <c r="J21" s="50"/>
      <c r="K21" s="50"/>
      <c r="L21" s="50"/>
      <c r="M21" s="50"/>
      <c r="N21" s="50"/>
      <c r="O21" s="50"/>
    </row>
    <row r="22" spans="1:15">
      <c r="A22" s="41">
        <v>12</v>
      </c>
      <c r="B22" s="49"/>
      <c r="C22" s="50"/>
      <c r="D22" s="51"/>
      <c r="E22" s="50"/>
      <c r="F22" s="50"/>
      <c r="G22" s="50"/>
      <c r="H22" s="50"/>
      <c r="I22" s="50"/>
      <c r="J22" s="50"/>
      <c r="K22" s="50"/>
      <c r="L22" s="50"/>
      <c r="M22" s="50"/>
      <c r="N22" s="50"/>
      <c r="O22" s="50"/>
    </row>
    <row r="23" spans="1:15">
      <c r="A23" s="41">
        <v>13</v>
      </c>
      <c r="B23" s="49"/>
      <c r="C23" s="50"/>
      <c r="D23" s="51"/>
      <c r="E23" s="50"/>
      <c r="F23" s="50"/>
      <c r="G23" s="50"/>
      <c r="H23" s="50"/>
      <c r="I23" s="50"/>
      <c r="J23" s="50"/>
      <c r="K23" s="50"/>
      <c r="L23" s="50"/>
      <c r="M23" s="50"/>
      <c r="N23" s="50"/>
      <c r="O23" s="50"/>
    </row>
    <row r="24" spans="1:15">
      <c r="A24" s="41">
        <v>14</v>
      </c>
      <c r="B24" s="49"/>
      <c r="C24" s="50"/>
      <c r="D24" s="51"/>
      <c r="E24" s="50"/>
      <c r="F24" s="50"/>
      <c r="G24" s="50"/>
      <c r="H24" s="50"/>
      <c r="I24" s="50"/>
      <c r="J24" s="50"/>
      <c r="K24" s="50"/>
      <c r="L24" s="50"/>
      <c r="M24" s="50"/>
      <c r="N24" s="50"/>
      <c r="O24" s="50"/>
    </row>
    <row r="25" spans="1:15">
      <c r="A25" s="41">
        <v>15</v>
      </c>
      <c r="B25" s="49"/>
      <c r="C25" s="50"/>
      <c r="D25" s="51"/>
      <c r="E25" s="50"/>
      <c r="F25" s="50"/>
      <c r="G25" s="50"/>
      <c r="H25" s="50"/>
      <c r="I25" s="50"/>
      <c r="J25" s="50"/>
      <c r="K25" s="50"/>
      <c r="L25" s="50"/>
      <c r="M25" s="50"/>
      <c r="N25" s="50"/>
      <c r="O25" s="50"/>
    </row>
    <row r="26" spans="1:15">
      <c r="A26" s="41">
        <v>16</v>
      </c>
      <c r="B26" s="49"/>
      <c r="C26" s="50"/>
      <c r="D26" s="51"/>
      <c r="E26" s="50"/>
      <c r="F26" s="50"/>
      <c r="G26" s="50"/>
      <c r="H26" s="50"/>
      <c r="I26" s="50"/>
      <c r="J26" s="50"/>
      <c r="K26" s="50"/>
      <c r="L26" s="50"/>
      <c r="M26" s="50"/>
      <c r="N26" s="50"/>
      <c r="O26" s="50"/>
    </row>
    <row r="27" spans="1:15">
      <c r="A27" s="41">
        <v>17</v>
      </c>
      <c r="B27" s="49"/>
      <c r="C27" s="50"/>
      <c r="D27" s="51"/>
      <c r="E27" s="50"/>
      <c r="F27" s="50"/>
      <c r="G27" s="50"/>
      <c r="H27" s="50"/>
      <c r="I27" s="50"/>
      <c r="J27" s="50"/>
      <c r="K27" s="50"/>
      <c r="L27" s="50"/>
      <c r="M27" s="50"/>
      <c r="N27" s="50"/>
      <c r="O27" s="50"/>
    </row>
    <row r="28" spans="1:15">
      <c r="A28" s="41">
        <v>18</v>
      </c>
      <c r="B28" s="49"/>
      <c r="C28" s="50"/>
      <c r="D28" s="51"/>
      <c r="E28" s="50"/>
      <c r="F28" s="50"/>
      <c r="G28" s="50"/>
      <c r="H28" s="50"/>
      <c r="I28" s="50"/>
      <c r="J28" s="50"/>
      <c r="K28" s="50"/>
      <c r="L28" s="50"/>
      <c r="M28" s="50"/>
      <c r="N28" s="50"/>
      <c r="O28" s="50"/>
    </row>
    <row r="29" spans="1:15">
      <c r="A29" s="41">
        <v>19</v>
      </c>
      <c r="B29" s="49"/>
      <c r="C29" s="50"/>
      <c r="D29" s="51"/>
      <c r="E29" s="50"/>
      <c r="F29" s="50"/>
      <c r="G29" s="50"/>
      <c r="H29" s="50"/>
      <c r="I29" s="50"/>
      <c r="J29" s="50"/>
      <c r="K29" s="50"/>
      <c r="L29" s="50"/>
      <c r="M29" s="50"/>
      <c r="N29" s="50"/>
      <c r="O29" s="50"/>
    </row>
    <row r="30" spans="1:15">
      <c r="A30" s="41">
        <v>20</v>
      </c>
      <c r="B30" s="49"/>
      <c r="C30" s="50"/>
      <c r="D30" s="51"/>
      <c r="E30" s="50"/>
      <c r="F30" s="50"/>
      <c r="G30" s="50"/>
      <c r="H30" s="50"/>
      <c r="I30" s="50"/>
      <c r="J30" s="50"/>
      <c r="K30" s="50"/>
      <c r="L30" s="50"/>
      <c r="M30" s="50"/>
      <c r="N30" s="50"/>
      <c r="O30" s="50"/>
    </row>
    <row r="31" spans="1:15">
      <c r="A31" s="41">
        <v>21</v>
      </c>
      <c r="B31" s="49"/>
      <c r="C31" s="50"/>
      <c r="D31" s="51"/>
      <c r="E31" s="50"/>
      <c r="F31" s="50"/>
      <c r="G31" s="50"/>
      <c r="H31" s="50"/>
      <c r="I31" s="50"/>
      <c r="J31" s="50"/>
      <c r="K31" s="50"/>
      <c r="L31" s="50"/>
      <c r="M31" s="50"/>
      <c r="N31" s="50"/>
      <c r="O31" s="50"/>
    </row>
    <row r="32" spans="1:15">
      <c r="A32" s="41">
        <v>22</v>
      </c>
      <c r="B32" s="49"/>
      <c r="C32" s="50"/>
      <c r="D32" s="51"/>
      <c r="E32" s="50"/>
      <c r="F32" s="50"/>
      <c r="G32" s="50"/>
      <c r="H32" s="50"/>
      <c r="I32" s="50"/>
      <c r="J32" s="50"/>
      <c r="K32" s="50"/>
      <c r="L32" s="50"/>
      <c r="M32" s="50"/>
      <c r="N32" s="50"/>
      <c r="O32" s="50"/>
    </row>
    <row r="33" spans="1:15">
      <c r="A33" s="41">
        <v>23</v>
      </c>
      <c r="B33" s="49"/>
      <c r="C33" s="50"/>
      <c r="D33" s="51"/>
      <c r="E33" s="50"/>
      <c r="F33" s="50"/>
      <c r="G33" s="50"/>
      <c r="H33" s="50"/>
      <c r="I33" s="50"/>
      <c r="J33" s="50"/>
      <c r="K33" s="50"/>
      <c r="L33" s="50"/>
      <c r="M33" s="50"/>
      <c r="N33" s="50"/>
      <c r="O33" s="50"/>
    </row>
    <row r="34" spans="1:15">
      <c r="A34" s="41">
        <v>24</v>
      </c>
      <c r="B34" s="49"/>
      <c r="C34" s="50"/>
      <c r="D34" s="51"/>
      <c r="E34" s="50"/>
      <c r="F34" s="50"/>
      <c r="G34" s="50"/>
      <c r="H34" s="50"/>
      <c r="I34" s="50"/>
      <c r="J34" s="50"/>
      <c r="K34" s="50"/>
      <c r="L34" s="50"/>
      <c r="M34" s="50"/>
      <c r="N34" s="50"/>
      <c r="O34" s="50"/>
    </row>
    <row r="35" spans="1:15">
      <c r="A35" s="41">
        <v>25</v>
      </c>
      <c r="B35" s="49"/>
      <c r="C35" s="50"/>
      <c r="D35" s="51"/>
      <c r="E35" s="50"/>
      <c r="F35" s="50"/>
      <c r="G35" s="50"/>
      <c r="H35" s="50"/>
      <c r="I35" s="50"/>
      <c r="J35" s="50"/>
      <c r="K35" s="50"/>
      <c r="L35" s="50"/>
      <c r="M35" s="50"/>
      <c r="N35" s="50"/>
      <c r="O35" s="50"/>
    </row>
    <row r="36" spans="1:15">
      <c r="A36" s="41">
        <v>26</v>
      </c>
      <c r="B36" s="49"/>
      <c r="C36" s="50"/>
      <c r="D36" s="51"/>
      <c r="E36" s="50"/>
      <c r="F36" s="50"/>
      <c r="G36" s="50"/>
      <c r="H36" s="50"/>
      <c r="I36" s="50"/>
      <c r="J36" s="50"/>
      <c r="K36" s="50"/>
      <c r="L36" s="50"/>
      <c r="M36" s="50"/>
      <c r="N36" s="50"/>
      <c r="O36" s="50"/>
    </row>
    <row r="37" spans="1:15">
      <c r="A37" s="41">
        <v>27</v>
      </c>
      <c r="B37" s="49"/>
      <c r="C37" s="50"/>
      <c r="D37" s="51"/>
      <c r="E37" s="50"/>
      <c r="F37" s="50"/>
      <c r="G37" s="50"/>
      <c r="H37" s="50"/>
      <c r="I37" s="50"/>
      <c r="J37" s="50"/>
      <c r="K37" s="50"/>
      <c r="L37" s="50"/>
      <c r="M37" s="50"/>
      <c r="N37" s="50"/>
      <c r="O37" s="50"/>
    </row>
    <row r="38" spans="1:15">
      <c r="A38" s="41">
        <v>28</v>
      </c>
      <c r="B38" s="49"/>
      <c r="C38" s="50"/>
      <c r="D38" s="51"/>
      <c r="E38" s="50"/>
      <c r="F38" s="50"/>
      <c r="G38" s="50"/>
      <c r="H38" s="50"/>
      <c r="I38" s="50"/>
      <c r="J38" s="50"/>
      <c r="K38" s="50"/>
      <c r="L38" s="50"/>
      <c r="M38" s="50"/>
      <c r="N38" s="50"/>
      <c r="O38" s="50"/>
    </row>
    <row r="39" spans="1:15">
      <c r="A39" s="41">
        <v>29</v>
      </c>
      <c r="B39" s="52"/>
      <c r="C39" s="50"/>
      <c r="D39" s="51"/>
      <c r="E39" s="50"/>
      <c r="F39" s="50"/>
      <c r="G39" s="50"/>
      <c r="H39" s="50"/>
      <c r="I39" s="50"/>
      <c r="J39" s="50"/>
      <c r="K39" s="50"/>
      <c r="L39" s="50"/>
      <c r="M39" s="50"/>
      <c r="N39" s="50"/>
      <c r="O39" s="50"/>
    </row>
    <row r="40" spans="1:15">
      <c r="A40" s="41">
        <v>30</v>
      </c>
      <c r="B40" s="49"/>
      <c r="C40" s="50"/>
      <c r="D40" s="51"/>
      <c r="E40" s="50"/>
      <c r="F40" s="50"/>
      <c r="G40" s="50"/>
      <c r="H40" s="50"/>
      <c r="I40" s="50"/>
      <c r="J40" s="50"/>
      <c r="K40" s="50"/>
      <c r="L40" s="50"/>
      <c r="M40" s="50"/>
      <c r="N40" s="50"/>
      <c r="O40" s="50"/>
    </row>
    <row r="41" spans="1:15">
      <c r="A41" s="8">
        <v>31</v>
      </c>
      <c r="B41" s="53"/>
      <c r="C41" s="54"/>
      <c r="D41" s="54"/>
      <c r="E41" s="50"/>
      <c r="F41" s="50"/>
      <c r="G41" s="50"/>
      <c r="H41" s="50"/>
      <c r="I41" s="50"/>
      <c r="J41" s="50"/>
      <c r="K41" s="50"/>
      <c r="L41" s="50"/>
      <c r="M41" s="50"/>
      <c r="N41" s="50"/>
      <c r="O41" s="50"/>
    </row>
    <row r="42" spans="1:15">
      <c r="A42" s="8">
        <v>32</v>
      </c>
      <c r="B42" s="53"/>
      <c r="C42" s="54"/>
      <c r="D42" s="54"/>
      <c r="E42" s="50"/>
      <c r="F42" s="50"/>
      <c r="G42" s="50"/>
      <c r="H42" s="50"/>
      <c r="I42" s="50"/>
      <c r="J42" s="50"/>
      <c r="K42" s="50"/>
      <c r="L42" s="50"/>
      <c r="M42" s="50"/>
      <c r="N42" s="50"/>
      <c r="O42" s="50"/>
    </row>
    <row r="43" spans="1:15">
      <c r="A43" s="8">
        <v>33</v>
      </c>
      <c r="B43" s="53"/>
      <c r="C43" s="54"/>
      <c r="D43" s="54"/>
      <c r="E43" s="50"/>
      <c r="F43" s="50"/>
      <c r="G43" s="50"/>
      <c r="H43" s="50"/>
      <c r="I43" s="50"/>
      <c r="J43" s="50"/>
      <c r="K43" s="50"/>
      <c r="L43" s="50"/>
      <c r="M43" s="50"/>
      <c r="N43" s="50"/>
      <c r="O43" s="50"/>
    </row>
    <row r="44" spans="1:15">
      <c r="A44" s="8">
        <v>34</v>
      </c>
      <c r="B44" s="53"/>
      <c r="C44" s="54"/>
      <c r="D44" s="54"/>
      <c r="E44" s="50"/>
      <c r="F44" s="50"/>
      <c r="G44" s="50"/>
      <c r="H44" s="50"/>
      <c r="I44" s="50"/>
      <c r="J44" s="50"/>
      <c r="K44" s="50"/>
      <c r="L44" s="50"/>
      <c r="M44" s="50"/>
      <c r="N44" s="50"/>
      <c r="O44" s="50"/>
    </row>
    <row r="45" spans="1:15">
      <c r="A45" s="8">
        <v>35</v>
      </c>
      <c r="B45" s="53"/>
      <c r="C45" s="54"/>
      <c r="D45" s="54"/>
      <c r="E45" s="50"/>
      <c r="F45" s="50"/>
      <c r="G45" s="50"/>
      <c r="H45" s="50"/>
      <c r="I45" s="50"/>
      <c r="J45" s="50"/>
      <c r="K45" s="50"/>
      <c r="L45" s="50"/>
      <c r="M45" s="50"/>
      <c r="N45" s="50"/>
      <c r="O45" s="50"/>
    </row>
    <row r="46" spans="1:15">
      <c r="A46" s="8">
        <v>36</v>
      </c>
      <c r="B46" s="53"/>
      <c r="C46" s="54"/>
      <c r="D46" s="54"/>
      <c r="E46" s="50"/>
      <c r="F46" s="50"/>
      <c r="G46" s="50"/>
      <c r="H46" s="50"/>
      <c r="I46" s="50"/>
      <c r="J46" s="50"/>
      <c r="K46" s="50"/>
      <c r="L46" s="50"/>
      <c r="M46" s="50"/>
      <c r="N46" s="50"/>
      <c r="O46" s="50"/>
    </row>
    <row r="47" spans="1:15">
      <c r="A47" s="8">
        <v>37</v>
      </c>
      <c r="B47" s="53"/>
      <c r="C47" s="54"/>
      <c r="D47" s="54"/>
      <c r="E47" s="50"/>
      <c r="F47" s="50"/>
      <c r="G47" s="50"/>
      <c r="H47" s="50"/>
      <c r="I47" s="50"/>
      <c r="J47" s="50"/>
      <c r="K47" s="50"/>
      <c r="L47" s="50"/>
      <c r="M47" s="50"/>
      <c r="N47" s="50"/>
      <c r="O47" s="50"/>
    </row>
    <row r="48" spans="1:15">
      <c r="A48" s="8">
        <v>38</v>
      </c>
      <c r="B48" s="53"/>
      <c r="C48" s="54"/>
      <c r="D48" s="54"/>
      <c r="E48" s="50"/>
      <c r="F48" s="50"/>
      <c r="G48" s="50"/>
      <c r="H48" s="50"/>
      <c r="I48" s="50"/>
      <c r="J48" s="50"/>
      <c r="K48" s="50"/>
      <c r="L48" s="50"/>
      <c r="M48" s="50"/>
      <c r="N48" s="50"/>
      <c r="O48" s="50"/>
    </row>
    <row r="49" spans="1:15">
      <c r="A49" s="8">
        <v>39</v>
      </c>
      <c r="B49" s="53"/>
      <c r="C49" s="54"/>
      <c r="D49" s="54"/>
      <c r="E49" s="50"/>
      <c r="F49" s="50"/>
      <c r="G49" s="50"/>
      <c r="H49" s="50"/>
      <c r="I49" s="50"/>
      <c r="J49" s="50"/>
      <c r="K49" s="50"/>
      <c r="L49" s="50"/>
      <c r="M49" s="50"/>
      <c r="N49" s="50"/>
      <c r="O49" s="50"/>
    </row>
    <row r="50" spans="1:15">
      <c r="A50" s="8">
        <v>40</v>
      </c>
      <c r="B50" s="53"/>
      <c r="C50" s="54"/>
      <c r="D50" s="54"/>
      <c r="E50" s="50"/>
      <c r="F50" s="50"/>
      <c r="G50" s="50"/>
      <c r="H50" s="50"/>
      <c r="I50" s="50"/>
      <c r="J50" s="50"/>
      <c r="K50" s="50"/>
      <c r="L50" s="50"/>
      <c r="M50" s="50"/>
      <c r="N50" s="50"/>
      <c r="O50" s="50"/>
    </row>
    <row r="51" spans="1:15">
      <c r="A51" s="8">
        <v>41</v>
      </c>
      <c r="B51" s="53"/>
      <c r="C51" s="54"/>
      <c r="D51" s="54"/>
      <c r="E51" s="50"/>
      <c r="F51" s="50"/>
      <c r="G51" s="50"/>
      <c r="H51" s="50"/>
      <c r="I51" s="50"/>
      <c r="J51" s="50"/>
      <c r="K51" s="50"/>
      <c r="L51" s="50"/>
      <c r="M51" s="50"/>
      <c r="N51" s="50"/>
      <c r="O51" s="50"/>
    </row>
    <row r="52" spans="1:15">
      <c r="A52" s="8">
        <v>42</v>
      </c>
      <c r="B52" s="53"/>
      <c r="C52" s="54"/>
      <c r="D52" s="54"/>
      <c r="E52" s="50"/>
      <c r="F52" s="50"/>
      <c r="G52" s="50"/>
      <c r="H52" s="50"/>
      <c r="I52" s="50"/>
      <c r="J52" s="50"/>
      <c r="K52" s="50"/>
      <c r="L52" s="50"/>
      <c r="M52" s="50"/>
      <c r="N52" s="50"/>
      <c r="O52" s="50"/>
    </row>
    <row r="53" spans="1:15">
      <c r="A53" s="8">
        <v>43</v>
      </c>
      <c r="B53" s="53"/>
      <c r="C53" s="54"/>
      <c r="D53" s="54"/>
      <c r="E53" s="50"/>
      <c r="F53" s="50"/>
      <c r="G53" s="50"/>
      <c r="H53" s="50"/>
      <c r="I53" s="50"/>
      <c r="J53" s="50"/>
      <c r="K53" s="50"/>
      <c r="L53" s="50"/>
      <c r="M53" s="50"/>
      <c r="N53" s="50"/>
      <c r="O53" s="50"/>
    </row>
    <row r="54" spans="1:15">
      <c r="A54" s="8">
        <v>44</v>
      </c>
      <c r="B54" s="53"/>
      <c r="C54" s="54"/>
      <c r="D54" s="54"/>
      <c r="E54" s="50"/>
      <c r="F54" s="50"/>
      <c r="G54" s="50"/>
      <c r="H54" s="50"/>
      <c r="I54" s="50"/>
      <c r="J54" s="50"/>
      <c r="K54" s="50"/>
      <c r="L54" s="50"/>
      <c r="M54" s="50"/>
      <c r="N54" s="50"/>
      <c r="O54" s="50"/>
    </row>
    <row r="55" spans="1:15">
      <c r="A55" s="8">
        <v>45</v>
      </c>
      <c r="B55" s="53"/>
      <c r="C55" s="54"/>
      <c r="D55" s="54"/>
      <c r="E55" s="50"/>
      <c r="F55" s="50"/>
      <c r="G55" s="50"/>
      <c r="H55" s="50"/>
      <c r="I55" s="50"/>
      <c r="J55" s="50"/>
      <c r="K55" s="50"/>
      <c r="L55" s="50"/>
      <c r="M55" s="50"/>
      <c r="N55" s="50"/>
      <c r="O55" s="50"/>
    </row>
    <row r="56" spans="1:15">
      <c r="A56" s="8">
        <v>46</v>
      </c>
      <c r="B56" s="53"/>
      <c r="C56" s="54"/>
      <c r="D56" s="54"/>
      <c r="E56" s="50"/>
      <c r="F56" s="50"/>
      <c r="G56" s="50"/>
      <c r="H56" s="50"/>
      <c r="I56" s="50"/>
      <c r="J56" s="50"/>
      <c r="K56" s="50"/>
      <c r="L56" s="50"/>
      <c r="M56" s="50"/>
      <c r="N56" s="50"/>
      <c r="O56" s="50"/>
    </row>
    <row r="57" spans="1:15">
      <c r="A57" s="8">
        <v>47</v>
      </c>
      <c r="B57" s="53"/>
      <c r="C57" s="54"/>
      <c r="D57" s="54"/>
      <c r="E57" s="50"/>
      <c r="F57" s="50"/>
      <c r="G57" s="50"/>
      <c r="H57" s="50"/>
      <c r="I57" s="50"/>
      <c r="J57" s="50"/>
      <c r="K57" s="50"/>
      <c r="L57" s="50"/>
      <c r="M57" s="50"/>
      <c r="N57" s="50"/>
      <c r="O57" s="50"/>
    </row>
    <row r="58" spans="1:15">
      <c r="A58" s="8">
        <v>48</v>
      </c>
      <c r="B58" s="53"/>
      <c r="C58" s="54"/>
      <c r="D58" s="54"/>
      <c r="E58" s="50"/>
      <c r="F58" s="50"/>
      <c r="G58" s="50"/>
      <c r="H58" s="50"/>
      <c r="I58" s="50"/>
      <c r="J58" s="50"/>
      <c r="K58" s="50"/>
      <c r="L58" s="50"/>
      <c r="M58" s="50"/>
      <c r="N58" s="50"/>
      <c r="O58" s="50"/>
    </row>
    <row r="59" spans="1:15">
      <c r="A59" s="8">
        <v>49</v>
      </c>
      <c r="B59" s="53"/>
      <c r="C59" s="54"/>
      <c r="D59" s="54"/>
      <c r="E59" s="50"/>
      <c r="F59" s="50"/>
      <c r="G59" s="50"/>
      <c r="H59" s="50"/>
      <c r="I59" s="50"/>
      <c r="J59" s="50"/>
      <c r="K59" s="50"/>
      <c r="L59" s="50"/>
      <c r="M59" s="50"/>
      <c r="N59" s="50"/>
      <c r="O59" s="50"/>
    </row>
    <row r="60" spans="1:15">
      <c r="A60" s="8">
        <v>50</v>
      </c>
      <c r="B60" s="53"/>
      <c r="C60" s="54"/>
      <c r="D60" s="54"/>
      <c r="E60" s="50"/>
      <c r="F60" s="50"/>
      <c r="G60" s="50"/>
      <c r="H60" s="50"/>
      <c r="I60" s="50"/>
      <c r="J60" s="50"/>
      <c r="K60" s="50"/>
      <c r="L60" s="50"/>
      <c r="M60" s="50"/>
      <c r="N60" s="50"/>
      <c r="O60" s="50"/>
    </row>
    <row r="61" spans="1:15">
      <c r="A61" s="8">
        <v>51</v>
      </c>
      <c r="B61" s="53"/>
      <c r="C61" s="54"/>
      <c r="D61" s="54"/>
      <c r="E61" s="50"/>
      <c r="F61" s="50"/>
      <c r="G61" s="50"/>
      <c r="H61" s="50"/>
      <c r="I61" s="50"/>
      <c r="J61" s="50"/>
      <c r="K61" s="50"/>
      <c r="L61" s="50"/>
      <c r="M61" s="50"/>
      <c r="N61" s="50"/>
      <c r="O61" s="50"/>
    </row>
    <row r="62" spans="1:15">
      <c r="A62" s="8">
        <v>52</v>
      </c>
      <c r="B62" s="53"/>
      <c r="C62" s="54"/>
      <c r="D62" s="54"/>
      <c r="E62" s="50"/>
      <c r="F62" s="50"/>
      <c r="G62" s="50"/>
      <c r="H62" s="50"/>
      <c r="I62" s="50"/>
      <c r="J62" s="50"/>
      <c r="K62" s="50"/>
      <c r="L62" s="50"/>
      <c r="M62" s="50"/>
      <c r="N62" s="50"/>
      <c r="O62" s="50"/>
    </row>
    <row r="63" spans="1:15">
      <c r="A63" s="8">
        <v>53</v>
      </c>
      <c r="B63" s="53"/>
      <c r="C63" s="54"/>
      <c r="D63" s="54"/>
      <c r="E63" s="50"/>
      <c r="F63" s="50"/>
      <c r="G63" s="50"/>
      <c r="H63" s="50"/>
      <c r="I63" s="50"/>
      <c r="J63" s="50"/>
      <c r="K63" s="50"/>
      <c r="L63" s="50"/>
      <c r="M63" s="50"/>
      <c r="N63" s="50"/>
      <c r="O63" s="50"/>
    </row>
    <row r="64" spans="1:15">
      <c r="A64" s="8">
        <v>54</v>
      </c>
      <c r="B64" s="53"/>
      <c r="C64" s="54"/>
      <c r="D64" s="54"/>
      <c r="E64" s="50"/>
      <c r="F64" s="50"/>
      <c r="G64" s="50"/>
      <c r="H64" s="50"/>
      <c r="I64" s="50"/>
      <c r="J64" s="50"/>
      <c r="K64" s="50"/>
      <c r="L64" s="50"/>
      <c r="M64" s="50"/>
      <c r="N64" s="50"/>
      <c r="O64" s="50"/>
    </row>
    <row r="65" spans="1:15">
      <c r="A65" s="8">
        <v>55</v>
      </c>
      <c r="B65" s="53"/>
      <c r="C65" s="54"/>
      <c r="D65" s="54"/>
      <c r="E65" s="50"/>
      <c r="F65" s="50"/>
      <c r="G65" s="50"/>
      <c r="H65" s="50"/>
      <c r="I65" s="50"/>
      <c r="J65" s="50"/>
      <c r="K65" s="50"/>
      <c r="L65" s="50"/>
      <c r="M65" s="50"/>
      <c r="N65" s="50"/>
      <c r="O65" s="50"/>
    </row>
    <row r="66" spans="1:15"/>
    <row r="67" spans="1:15"/>
    <row r="68" spans="1:15" ht="15.75">
      <c r="C68" s="20"/>
      <c r="D68" s="20"/>
    </row>
    <row r="69" spans="1:15" ht="15.75">
      <c r="B69" s="34" t="s">
        <v>56</v>
      </c>
      <c r="C69" s="71">
        <f ca="1">NOW()</f>
        <v>41933.035778935184</v>
      </c>
      <c r="D69" s="71"/>
    </row>
    <row r="70" spans="1:15" ht="15.75">
      <c r="B70" s="34" t="s">
        <v>81</v>
      </c>
      <c r="C70" s="35">
        <f>COUNTA(B11:B65)</f>
        <v>4</v>
      </c>
      <c r="O70" s="13"/>
    </row>
    <row r="71" spans="1:15"/>
    <row r="72" spans="1:15"/>
    <row r="73" spans="1:15"/>
    <row r="74" spans="1:15"/>
    <row r="75" spans="1:15"/>
    <row r="76" spans="1:15">
      <c r="F76" s="60" t="s">
        <v>83</v>
      </c>
      <c r="G76" s="60"/>
      <c r="H76" s="60"/>
      <c r="L76" s="60" t="s">
        <v>82</v>
      </c>
      <c r="M76" s="60"/>
      <c r="N76" s="60"/>
    </row>
    <row r="77" spans="1:15" ht="15.75" customHeight="1">
      <c r="F77" s="61" t="str">
        <f t="shared" ref="F77" si="0">$F$6</f>
        <v>PN.JASMAWATI</v>
      </c>
      <c r="G77" s="61"/>
      <c r="H77" s="61"/>
      <c r="L77" s="62" t="s">
        <v>172</v>
      </c>
      <c r="M77" s="62"/>
      <c r="N77" s="62"/>
    </row>
    <row r="78" spans="1:15" ht="15.75" customHeight="1">
      <c r="F78" s="61" t="s">
        <v>57</v>
      </c>
      <c r="G78" s="61"/>
      <c r="H78" s="61"/>
      <c r="L78" s="61" t="s">
        <v>80</v>
      </c>
      <c r="M78" s="61"/>
      <c r="N78" s="61"/>
    </row>
    <row r="79" spans="1:15">
      <c r="F79" s="61" t="str">
        <f t="shared" ref="F79" si="1">$L$6</f>
        <v>5 MERAH</v>
      </c>
      <c r="G79" s="61"/>
      <c r="H79" s="61"/>
      <c r="K79" s="44"/>
      <c r="L79" s="60" t="str">
        <f t="shared" ref="L79" si="2">$A$1</f>
        <v>SJK(C) LOK KHOON</v>
      </c>
      <c r="M79" s="60"/>
      <c r="N79" s="60"/>
      <c r="O79" s="44"/>
    </row>
    <row r="80" spans="1:15">
      <c r="L80" s="60" t="str">
        <f>$A$2</f>
        <v>KEMASIK, KEMAMAN</v>
      </c>
      <c r="M80" s="60"/>
      <c r="N80" s="60"/>
    </row>
    <row r="81"/>
    <row r="82"/>
    <row r="83"/>
    <row r="84"/>
  </sheetData>
  <sheetProtection password="EC78" sheet="1" objects="1" scenarios="1"/>
  <sortState ref="B11:D30">
    <sortCondition ref="B11:B30"/>
  </sortState>
  <dataConsolidate/>
  <mergeCells count="28">
    <mergeCell ref="N9:N10"/>
    <mergeCell ref="O9:O10"/>
    <mergeCell ref="C69:D69"/>
    <mergeCell ref="J9:L9"/>
    <mergeCell ref="A1:O1"/>
    <mergeCell ref="A2:O2"/>
    <mergeCell ref="A4:O4"/>
    <mergeCell ref="B6:E6"/>
    <mergeCell ref="A8:A10"/>
    <mergeCell ref="B8:B10"/>
    <mergeCell ref="C8:C10"/>
    <mergeCell ref="D8:D10"/>
    <mergeCell ref="E8:M8"/>
    <mergeCell ref="M9:M10"/>
    <mergeCell ref="N8:O8"/>
    <mergeCell ref="E9:E10"/>
    <mergeCell ref="F9:F10"/>
    <mergeCell ref="G9:I9"/>
    <mergeCell ref="F6:G6"/>
    <mergeCell ref="F77:H77"/>
    <mergeCell ref="F78:H78"/>
    <mergeCell ref="L80:N80"/>
    <mergeCell ref="F79:H79"/>
    <mergeCell ref="F76:H76"/>
    <mergeCell ref="L77:N77"/>
    <mergeCell ref="L78:N78"/>
    <mergeCell ref="L76:N76"/>
    <mergeCell ref="L79:N79"/>
  </mergeCells>
  <dataValidations count="1">
    <dataValidation type="whole" operator="lessThanOrEqual" allowBlank="1" showErrorMessage="1" errorTitle="TAHAP PENGUASAAN" error="SILA PASTIKAN TAHAP PENGUASAAN DIBERIKAN DENGAN BETUL...." sqref="E11:O65">
      <formula1>6</formula1>
    </dataValidation>
  </dataValidations>
  <pageMargins left="0.6" right="0.39" top="0.75" bottom="0.75" header="0.28000000000000003" footer="0.3"/>
  <pageSetup paperSize="9" scale="52" orientation="landscape" r:id="rId1"/>
</worksheet>
</file>

<file path=xl/worksheets/sheet3.xml><?xml version="1.0" encoding="utf-8"?>
<worksheet xmlns="http://schemas.openxmlformats.org/spreadsheetml/2006/main" xmlns:r="http://schemas.openxmlformats.org/officeDocument/2006/relationships">
  <sheetPr codeName="Sheet3">
    <pageSetUpPr fitToPage="1"/>
  </sheetPr>
  <dimension ref="A2:M87"/>
  <sheetViews>
    <sheetView showGridLines="0" tabSelected="1" zoomScale="80" zoomScaleNormal="80" workbookViewId="0">
      <selection activeCell="D21" sqref="D21"/>
    </sheetView>
  </sheetViews>
  <sheetFormatPr defaultColWidth="0" defaultRowHeight="14.25"/>
  <cols>
    <col min="1" max="1" width="9.7109375" style="1" customWidth="1"/>
    <col min="2" max="2" width="4.7109375" style="1" customWidth="1"/>
    <col min="3" max="3" width="8.42578125" style="1" customWidth="1"/>
    <col min="4" max="4" width="37.42578125" style="1" customWidth="1"/>
    <col min="5" max="5" width="18.85546875" style="1" customWidth="1"/>
    <col min="6" max="6" width="105.85546875" style="1" customWidth="1"/>
    <col min="7" max="7" width="9.7109375" style="1" customWidth="1"/>
    <col min="8" max="12" width="9.7109375" style="1" hidden="1" customWidth="1"/>
    <col min="13" max="13" width="9.7109375" style="1" customWidth="1"/>
    <col min="14" max="16384" width="9.140625" style="1" hidden="1"/>
  </cols>
  <sheetData>
    <row r="2" spans="1:9" ht="15">
      <c r="A2" s="81" t="str">
        <f>'DATA PRESTASI PJ'!$A$1</f>
        <v>SJK(C) LOK KHOON</v>
      </c>
      <c r="B2" s="81"/>
      <c r="C2" s="81"/>
      <c r="D2" s="81"/>
      <c r="E2" s="81"/>
      <c r="F2" s="81"/>
    </row>
    <row r="3" spans="1:9" ht="15">
      <c r="A3" s="81" t="str">
        <f>'DATA PRESTASI PJ'!$A$2</f>
        <v>KEMASIK, KEMAMAN</v>
      </c>
      <c r="B3" s="81"/>
      <c r="C3" s="81"/>
      <c r="D3" s="81"/>
      <c r="E3" s="81"/>
      <c r="F3" s="81"/>
    </row>
    <row r="5" spans="1:9" ht="15">
      <c r="A5" s="83" t="s">
        <v>46</v>
      </c>
      <c r="B5" s="83"/>
      <c r="C5" s="83"/>
      <c r="D5" s="1" t="str">
        <f>VLOOKUP($H$7,'DATA PRESTASI PJ'!$A$11:$O$65,2)</f>
        <v>THAM JIA LE</v>
      </c>
    </row>
    <row r="6" spans="1:9" ht="15">
      <c r="A6" s="7" t="s">
        <v>47</v>
      </c>
      <c r="D6" s="1" t="str">
        <f>VLOOKUP($H$7,'DATA PRESTASI PJ'!$A$11:$O$65,3)</f>
        <v>234/45</v>
      </c>
      <c r="H6" s="7"/>
    </row>
    <row r="7" spans="1:9" ht="15">
      <c r="A7" s="7" t="s">
        <v>48</v>
      </c>
      <c r="D7" s="1" t="str">
        <f>VLOOKUP($H$7,'DATA PRESTASI PJ'!$A$11:$O$65,4)</f>
        <v>LELAKI</v>
      </c>
      <c r="H7" s="55">
        <v>3</v>
      </c>
    </row>
    <row r="8" spans="1:9" ht="15">
      <c r="A8" s="7" t="s">
        <v>49</v>
      </c>
      <c r="D8" s="10" t="str">
        <f>'DATA PRESTASI PJ'!L6</f>
        <v>5 MERAH</v>
      </c>
      <c r="H8" s="1" t="str">
        <f>'DATA PRESTASI PJ'!B11</f>
        <v>LIM SI SEAN</v>
      </c>
      <c r="I8" s="1" t="str">
        <f>IF(H8=0,"",H8)</f>
        <v>LIM SI SEAN</v>
      </c>
    </row>
    <row r="9" spans="1:9" ht="15">
      <c r="A9" s="7" t="s">
        <v>52</v>
      </c>
      <c r="H9" s="1" t="str">
        <f>'DATA PRESTASI PJ'!B12</f>
        <v>SAW JIN CHENG</v>
      </c>
      <c r="I9" s="1" t="str">
        <f t="shared" ref="I9:I29" si="0">IF(H9=0,"",H9)</f>
        <v>SAW JIN CHENG</v>
      </c>
    </row>
    <row r="10" spans="1:9" ht="15">
      <c r="A10" s="7" t="s">
        <v>51</v>
      </c>
      <c r="D10" s="10" t="str">
        <f>'DATA PRESTASI PJ'!$F$6</f>
        <v>PN.JASMAWATI</v>
      </c>
      <c r="H10" s="1" t="str">
        <f>'DATA PRESTASI PJ'!B13</f>
        <v>THAM JIA LE</v>
      </c>
      <c r="I10" s="1" t="str">
        <f t="shared" si="0"/>
        <v>THAM JIA LE</v>
      </c>
    </row>
    <row r="11" spans="1:9" ht="15">
      <c r="A11" s="7" t="s">
        <v>50</v>
      </c>
      <c r="D11" s="27">
        <f ca="1">'DATA PRESTASI PJ'!$C$69</f>
        <v>41933.035778935184</v>
      </c>
      <c r="H11" s="1" t="str">
        <f>'DATA PRESTASI PJ'!B14</f>
        <v>LEE YEN NIE</v>
      </c>
      <c r="I11" s="1" t="str">
        <f t="shared" si="0"/>
        <v>LEE YEN NIE</v>
      </c>
    </row>
    <row r="12" spans="1:9">
      <c r="H12" s="1">
        <f>'DATA PRESTASI PJ'!B15</f>
        <v>0</v>
      </c>
      <c r="I12" s="1" t="str">
        <f t="shared" si="0"/>
        <v/>
      </c>
    </row>
    <row r="13" spans="1:9">
      <c r="H13" s="1">
        <f>'DATA PRESTASI PJ'!B16</f>
        <v>0</v>
      </c>
      <c r="I13" s="1" t="str">
        <f t="shared" si="0"/>
        <v/>
      </c>
    </row>
    <row r="14" spans="1:9">
      <c r="H14" s="1">
        <f>'DATA PRESTASI PJ'!B17</f>
        <v>0</v>
      </c>
      <c r="I14" s="1" t="str">
        <f t="shared" si="0"/>
        <v/>
      </c>
    </row>
    <row r="15" spans="1:9" ht="15">
      <c r="A15" s="7"/>
      <c r="H15" s="1">
        <f>'DATA PRESTASI PJ'!B18</f>
        <v>0</v>
      </c>
      <c r="I15" s="1" t="str">
        <f t="shared" si="0"/>
        <v/>
      </c>
    </row>
    <row r="16" spans="1:9">
      <c r="H16" s="1">
        <f>'DATA PRESTASI PJ'!B19</f>
        <v>0</v>
      </c>
      <c r="I16" s="1" t="str">
        <f t="shared" si="0"/>
        <v/>
      </c>
    </row>
    <row r="17" spans="1:9">
      <c r="H17" s="1">
        <f>'DATA PRESTASI PJ'!B20</f>
        <v>0</v>
      </c>
      <c r="I17" s="1" t="str">
        <f t="shared" si="0"/>
        <v/>
      </c>
    </row>
    <row r="18" spans="1:9">
      <c r="A18" s="1" t="s">
        <v>5</v>
      </c>
      <c r="H18" s="1">
        <f>'DATA PRESTASI PJ'!B21</f>
        <v>0</v>
      </c>
      <c r="I18" s="1" t="str">
        <f t="shared" si="0"/>
        <v/>
      </c>
    </row>
    <row r="19" spans="1:9">
      <c r="H19" s="57">
        <f>'DATA PRESTASI PJ'!B22</f>
        <v>0</v>
      </c>
      <c r="I19" s="1" t="str">
        <f t="shared" si="0"/>
        <v/>
      </c>
    </row>
    <row r="20" spans="1:9" ht="30">
      <c r="A20" s="84" t="s">
        <v>27</v>
      </c>
      <c r="B20" s="84"/>
      <c r="C20" s="84"/>
      <c r="D20" s="16" t="s">
        <v>40</v>
      </c>
      <c r="E20" s="39" t="s">
        <v>87</v>
      </c>
      <c r="F20" s="16" t="s">
        <v>6</v>
      </c>
      <c r="H20" s="57">
        <f>'DATA PRESTASI PJ'!B23</f>
        <v>0</v>
      </c>
      <c r="I20" s="1" t="str">
        <f t="shared" si="0"/>
        <v/>
      </c>
    </row>
    <row r="21" spans="1:9" ht="163.5" customHeight="1">
      <c r="A21" s="86" t="s">
        <v>4</v>
      </c>
      <c r="B21" s="86"/>
      <c r="C21" s="86"/>
      <c r="D21" s="15" t="s">
        <v>41</v>
      </c>
      <c r="E21" s="14">
        <f>VLOOKUP($H$7,'DATA PRESTASI PJ'!$A$11:$O$65,5)</f>
        <v>4</v>
      </c>
      <c r="F21" s="23" t="str">
        <f>VLOOKUP(E21,'DATA PERNYATAAN BAND PJ'!A6:B11,2)</f>
        <v>Boleh melakukan putaran 180˚ dengan membuat pelbagai bentuk badan di atas trampolin dan mendarat dengan kedua-dua belah kaki di atas trampolin dengan lakuan yang betul.
Boleh melakukan rangkaian imbangan di atas lantai dan bangku gimnastik yang melibatkan gabungan pergerakan lokomotor dan imbangan dengan turutan yang betul.
Boleh melakukan lombol kangkang dan hambur arab dengan lakuan yang betul.
Boleh mengaplikasikan perubahan pusat graviti semasa mengimbang badan di atas palang dan mengayun badan ke posisi gayut serta mengayun dengan pelbagai posisi badan dan kaki  dengan lakuan yang betul.</v>
      </c>
      <c r="H21" s="1">
        <f>'DATA PRESTASI PJ'!B24</f>
        <v>0</v>
      </c>
      <c r="I21" s="1" t="str">
        <f t="shared" si="0"/>
        <v/>
      </c>
    </row>
    <row r="22" spans="1:9" ht="134.25" customHeight="1">
      <c r="A22" s="86"/>
      <c r="B22" s="86"/>
      <c r="C22" s="86"/>
      <c r="D22" s="15" t="s">
        <v>42</v>
      </c>
      <c r="E22" s="14">
        <f>VLOOKUP($H$7,'DATA PRESTASI PJ'!$A$11:$O$65,6)</f>
        <v>3</v>
      </c>
      <c r="F22" s="23" t="str">
        <f>VLOOKUP(E22,'DATA PERNYATAAN BAND PJ'!A15:B20,2)</f>
        <v>Boleh mengaplikasikan  konsep pergerakan seperti arah, aras, laluan, kualiti pergerakan dan hubungan dengan rakan semasa melakukan pergerakan  kreatif bertema menggunakan props mengikut muzik yang didengar.</v>
      </c>
      <c r="H22" s="1">
        <f>'DATA PRESTASI PJ'!B25</f>
        <v>0</v>
      </c>
      <c r="I22" s="1" t="str">
        <f t="shared" si="0"/>
        <v/>
      </c>
    </row>
    <row r="23" spans="1:9" ht="14.25" customHeight="1">
      <c r="A23" s="86"/>
      <c r="B23" s="86"/>
      <c r="C23" s="86"/>
      <c r="D23" s="15" t="s">
        <v>43</v>
      </c>
      <c r="E23" s="25"/>
      <c r="F23" s="26"/>
      <c r="H23" s="1">
        <f>'DATA PRESTASI PJ'!B26</f>
        <v>0</v>
      </c>
      <c r="I23" s="1" t="str">
        <f t="shared" si="0"/>
        <v/>
      </c>
    </row>
    <row r="24" spans="1:9" ht="86.25" customHeight="1">
      <c r="A24" s="86"/>
      <c r="B24" s="86"/>
      <c r="C24" s="86"/>
      <c r="D24" s="15" t="s">
        <v>32</v>
      </c>
      <c r="E24" s="14">
        <f>VLOOKUP($H$7,'DATA PRESTASI PJ'!$A$11:$O$65,7)</f>
        <v>6</v>
      </c>
      <c r="F24" s="23" t="str">
        <f>VLOOKUP(E24,'DATA PERNYATAAN BAND PJ'!A26:B31,2)</f>
        <v>Boleh menggunakan pelbagai kemahiran kategori serangan  dalam  permainan kecil.
Boleh merancang strategi yang sesuai dalam permainan untuk mencapai kemenangan.
Boleh membentuk kumpulan dan bekerjasama dalam kumpulan semasa melakukan aktiviti dalam kemahiran kategori serangan.</v>
      </c>
      <c r="H24" s="1">
        <f>'DATA PRESTASI PJ'!B27</f>
        <v>0</v>
      </c>
      <c r="I24" s="1" t="str">
        <f t="shared" si="0"/>
        <v/>
      </c>
    </row>
    <row r="25" spans="1:9" ht="71.25" customHeight="1">
      <c r="A25" s="86"/>
      <c r="B25" s="86"/>
      <c r="C25" s="86"/>
      <c r="D25" s="15" t="s">
        <v>33</v>
      </c>
      <c r="E25" s="14">
        <f>VLOOKUP($H$7,'DATA PRESTASI PJ'!$A$11:$O$65,8)</f>
        <v>6</v>
      </c>
      <c r="F25" s="23" t="str">
        <f>VLOOKUP(E25,'DATA PERNYATAAN BAND PJ'!A43:B48,2)</f>
        <v>Boleh menggunakan pelbagai kemahiran kategori jaring dalam permainan kecil.
Boleh merancang strategi yang sesuai dalam permainan untuk mencapai kemenangan.
Boleh membentuk kumpulan dan bekerjasama dalam kumpulan semasa melakukan aktiviti dalam kemahiran kategori serangan.</v>
      </c>
      <c r="H25" s="1">
        <f>'DATA PRESTASI PJ'!B28</f>
        <v>0</v>
      </c>
      <c r="I25" s="1" t="str">
        <f t="shared" si="0"/>
        <v/>
      </c>
    </row>
    <row r="26" spans="1:9" ht="86.25" customHeight="1">
      <c r="A26" s="86"/>
      <c r="B26" s="86"/>
      <c r="C26" s="86"/>
      <c r="D26" s="15" t="s">
        <v>34</v>
      </c>
      <c r="E26" s="14">
        <f>VLOOKUP($H$7,'DATA PRESTASI PJ'!$A$11:$O$65,9)</f>
        <v>2</v>
      </c>
      <c r="F26" s="23" t="str">
        <f>VLOOKUP(E26,'DATA PERNYATAAN BAND PJ'!A56:B61,2)</f>
        <v>Boleh membaling ikut arah pusingan jam dan lawan pusingan jam serta menangkap bola yang melantun.
Boleh menyatakan teknik membaling bola dengan tangan lurus.</v>
      </c>
      <c r="H26" s="1">
        <f>'DATA PRESTASI PJ'!B29</f>
        <v>0</v>
      </c>
      <c r="I26" s="1" t="str">
        <f t="shared" si="0"/>
        <v/>
      </c>
    </row>
    <row r="27" spans="1:9" ht="13.5" customHeight="1">
      <c r="A27" s="86"/>
      <c r="B27" s="86"/>
      <c r="C27" s="86"/>
      <c r="D27" s="15" t="s">
        <v>44</v>
      </c>
      <c r="E27" s="25"/>
      <c r="F27" s="26"/>
      <c r="H27" s="1">
        <f>'DATA PRESTASI PJ'!B30</f>
        <v>0</v>
      </c>
      <c r="I27" s="1" t="str">
        <f t="shared" si="0"/>
        <v/>
      </c>
    </row>
    <row r="28" spans="1:9" ht="114.75" customHeight="1">
      <c r="A28" s="86"/>
      <c r="B28" s="86"/>
      <c r="C28" s="86"/>
      <c r="D28" s="15" t="s">
        <v>29</v>
      </c>
      <c r="E28" s="14">
        <f>VLOOKUP($H$7,'DATA PRESTASI PJ'!$A$11:$O$65,10)</f>
        <v>3</v>
      </c>
      <c r="F28" s="23" t="str">
        <f>VLOOKUP(E28,'DATA PERNYATAAN BAND PJ'!A74:B79,2)</f>
        <v>Boleh mengaplikasi teknik berlari pecut semasa berlari pecut dan melakukan pertukaran baton dalam zon pertukaran.
Boleh mengenal pasti tempat penerima baton mula berlari dalam zon pertukaran.
Boleh berlari beritma melepasi halangan  dan boleh memerihal aksi kaki dan tangan semasa lari beritma.</v>
      </c>
      <c r="H28" s="1">
        <f>'DATA PRESTASI PJ'!B31</f>
        <v>0</v>
      </c>
      <c r="I28" s="1" t="str">
        <f t="shared" si="0"/>
        <v/>
      </c>
    </row>
    <row r="29" spans="1:9" ht="109.5" customHeight="1">
      <c r="A29" s="86"/>
      <c r="B29" s="86"/>
      <c r="C29" s="86"/>
      <c r="D29" s="15" t="s">
        <v>30</v>
      </c>
      <c r="E29" s="14">
        <f>VLOOKUP($H$7,'DATA PRESTASI PJ'!$A$11:$O$65,11)</f>
        <v>3</v>
      </c>
      <c r="F29" s="23" t="str">
        <f>VLOOKUP(E29,'DATA PERNYATAAN BAND PJ'!A87:B92,2)</f>
        <v>Boleh melakukan lari landas, lonjakan dengan gaya gunting, layangan dan mendarat.
Boleh mengenal pasti perkaitan antara kelajuan melonjak dengan jarak lompatan.</v>
      </c>
      <c r="H29" s="1">
        <f>'DATA PRESTASI PJ'!B32</f>
        <v>0</v>
      </c>
      <c r="I29" s="1" t="str">
        <f t="shared" si="0"/>
        <v/>
      </c>
    </row>
    <row r="30" spans="1:9" ht="117.75" customHeight="1">
      <c r="A30" s="86"/>
      <c r="B30" s="86"/>
      <c r="C30" s="86"/>
      <c r="D30" s="15" t="s">
        <v>31</v>
      </c>
      <c r="E30" s="14">
        <f>VLOOKUP($H$7,'DATA PRESTASI PJ'!$A$11:$O$65,12)</f>
        <v>4</v>
      </c>
      <c r="F30" s="23" t="str">
        <f>VLOOKUP(E30,'DATA PERNYATAAN BAND PJ'!A103:B108,2)</f>
        <v>Boleh melempar cakera dari kedudukan power position dengan lakuan yang betul.
Boleh melontar peluru dari kedudukan power position dengan lakuan yang betul.
Boleh mengenal pasti perkaitan antara kelajuan lemparan dengan jarak lontaran semasa melontar peluru dan melempar cakera.</v>
      </c>
      <c r="H30" s="1">
        <f>'DATA PRESTASI PJ'!B33</f>
        <v>0</v>
      </c>
      <c r="I30" s="1" t="str">
        <f t="shared" ref="I30:I72" si="1">IF(H30=0,"",H30)</f>
        <v/>
      </c>
    </row>
    <row r="31" spans="1:9" ht="154.5" customHeight="1">
      <c r="A31" s="86"/>
      <c r="B31" s="86"/>
      <c r="C31" s="86"/>
      <c r="D31" s="15" t="s">
        <v>89</v>
      </c>
      <c r="E31" s="40">
        <f>VLOOKUP($H$7,'DATA PRESTASI PJ'!$A$11:$O$65,13)</f>
        <v>5</v>
      </c>
      <c r="F31" s="23" t="str">
        <f>VLOOKUP(E31,'DATA PERNYATAAN BAND PJ'!A136:B141,2)</f>
        <v>Boleh menghasilkan beberapa  model gajet yang boleh digunakan dalam perkhemahan atau aktiviti seharian yang dipilih dengan menggunakan ikatan dan simpulan dengan ikatan yang kemas dan betul di dalam kumpulan kecil.
Boleh menggunakan strategi yang sesuai untuk menang semasa permainan Konda Kondi dan Tating Lawi Ayam dengan lakuan yang betul.
Boleh membentuk kumpulan dan bekerjasama dalam kumpulan semasa melakukan aktiviti rekreasi dan kesenggangan.</v>
      </c>
      <c r="H31" s="57">
        <f>'DATA PRESTASI PJ'!B34</f>
        <v>0</v>
      </c>
      <c r="I31" s="1" t="str">
        <f t="shared" si="1"/>
        <v/>
      </c>
    </row>
    <row r="32" spans="1:9" ht="101.25" customHeight="1">
      <c r="A32" s="86" t="s">
        <v>28</v>
      </c>
      <c r="B32" s="86"/>
      <c r="C32" s="86"/>
      <c r="D32" s="15" t="s">
        <v>90</v>
      </c>
      <c r="E32" s="14">
        <f>VLOOKUP($H$7,'DATA PRESTASI PJ'!$A$11:$O$65,14)</f>
        <v>4</v>
      </c>
      <c r="F32" s="23" t="str">
        <f>VLOOKUP(E32,'DATA PERNYATAAN BAND PJ'!A147:B152,2)</f>
        <v>Boleh melakukan aktiviti memanaskan badan  yang khusus berdasarkan aktiviti fizikal yang akan dilakukan mengikut prosedur yang betul.
Boleh mengira kadar nadi selama 1 minit sebelum dan selepas melakukan aktiviti fizikal.
Boleh menyatakan kadar nadi yang mesti dicapai selepas memanaskan badan.</v>
      </c>
      <c r="H32" s="57">
        <f>'DATA PRESTASI PJ'!B35</f>
        <v>0</v>
      </c>
      <c r="I32" s="1" t="str">
        <f t="shared" si="1"/>
        <v/>
      </c>
    </row>
    <row r="33" spans="1:9" ht="276.75" customHeight="1">
      <c r="A33" s="86"/>
      <c r="B33" s="86"/>
      <c r="C33" s="86"/>
      <c r="D33" s="15" t="s">
        <v>91</v>
      </c>
      <c r="E33" s="14">
        <f>VLOOKUP($H$7,'DATA PRESTASI PJ'!$A$11:$O$65,15)</f>
        <v>4</v>
      </c>
      <c r="F33" s="23" t="str">
        <f>VLOOKUP(E33,'DATA PERNYATAAN BAND PJ'!A157:B162,2)</f>
        <v>Boleh mengaplikasikan prinsip FITT semasa melakukan senaman yang meningkatkan kapasiti aerobik, kelenturan dan daya tahan otot yang disediakan oleh guru mengikut lakuan dan prosedur yang betul.
Boleh mengenal pasti jenis aktiviti dan jangka masa yang disasarkan semasa melakukan senaman meningkat kapasiti aerobik mengikut prinsip FITT.
Boleh mengenal pasti pelbagai jenis regangan semasa melakukan senaman meningkat kelenturan mengikut prinsip FITT.
Boleh mengenal pasti ulangan yang disasarkan semasa melakukan senaman meningkat daya tahan otot mengikut prinsip FITT.</v>
      </c>
      <c r="H33" s="1">
        <f>'DATA PRESTASI PJ'!B36</f>
        <v>0</v>
      </c>
      <c r="I33" s="1" t="str">
        <f t="shared" si="1"/>
        <v/>
      </c>
    </row>
    <row r="34" spans="1:9">
      <c r="H34" s="1">
        <f>'DATA PRESTASI PJ'!B37</f>
        <v>0</v>
      </c>
      <c r="I34" s="1" t="str">
        <f t="shared" si="1"/>
        <v/>
      </c>
    </row>
    <row r="35" spans="1:9" ht="15">
      <c r="A35" s="7"/>
      <c r="H35" s="1">
        <f>'DATA PRESTASI PJ'!B38</f>
        <v>0</v>
      </c>
      <c r="I35" s="1" t="str">
        <f t="shared" si="1"/>
        <v/>
      </c>
    </row>
    <row r="36" spans="1:9">
      <c r="H36" s="1">
        <f>'DATA PRESTASI PJ'!B39</f>
        <v>0</v>
      </c>
      <c r="I36" s="1" t="str">
        <f t="shared" si="1"/>
        <v/>
      </c>
    </row>
    <row r="37" spans="1:9">
      <c r="H37" s="1">
        <f>'DATA PRESTASI PJ'!B40</f>
        <v>0</v>
      </c>
      <c r="I37" s="1" t="str">
        <f t="shared" si="1"/>
        <v/>
      </c>
    </row>
    <row r="38" spans="1:9" ht="15">
      <c r="A38" s="82" t="s">
        <v>54</v>
      </c>
      <c r="B38" s="82"/>
      <c r="C38" s="82"/>
      <c r="D38" s="82"/>
      <c r="H38" s="1">
        <f>'DATA PRESTASI PJ'!B41</f>
        <v>0</v>
      </c>
      <c r="I38" s="1" t="str">
        <f t="shared" si="1"/>
        <v/>
      </c>
    </row>
    <row r="39" spans="1:9" ht="15">
      <c r="A39" s="82" t="str">
        <f>'DATA PRESTASI PJ'!$F$6</f>
        <v>PN.JASMAWATI</v>
      </c>
      <c r="B39" s="82"/>
      <c r="C39" s="82"/>
      <c r="D39" s="82"/>
      <c r="H39" s="1">
        <f>'DATA PRESTASI PJ'!B42</f>
        <v>0</v>
      </c>
      <c r="I39" s="1" t="str">
        <f t="shared" si="1"/>
        <v/>
      </c>
    </row>
    <row r="40" spans="1:9" ht="15">
      <c r="A40" s="81" t="s">
        <v>57</v>
      </c>
      <c r="B40" s="81"/>
      <c r="C40" s="81"/>
      <c r="D40" s="81"/>
      <c r="H40" s="1">
        <f>'DATA PRESTASI PJ'!B43</f>
        <v>0</v>
      </c>
      <c r="I40" s="1" t="str">
        <f t="shared" si="1"/>
        <v/>
      </c>
    </row>
    <row r="41" spans="1:9" ht="15">
      <c r="A41" s="7"/>
      <c r="B41" s="7"/>
      <c r="C41" s="7"/>
      <c r="D41" s="7"/>
      <c r="H41" s="1">
        <f>'DATA PRESTASI PJ'!B44</f>
        <v>0</v>
      </c>
      <c r="I41" s="1" t="str">
        <f t="shared" si="1"/>
        <v/>
      </c>
    </row>
    <row r="42" spans="1:9" ht="15">
      <c r="A42" s="7"/>
      <c r="B42" s="7"/>
      <c r="C42" s="7"/>
      <c r="D42" s="7"/>
      <c r="H42" s="1">
        <f>'DATA PRESTASI PJ'!B45</f>
        <v>0</v>
      </c>
      <c r="I42" s="1" t="str">
        <f t="shared" si="1"/>
        <v/>
      </c>
    </row>
    <row r="43" spans="1:9" ht="15">
      <c r="A43" s="81" t="s">
        <v>53</v>
      </c>
      <c r="B43" s="81"/>
      <c r="C43" s="81"/>
      <c r="D43" s="81"/>
      <c r="H43" s="1">
        <f>'DATA PRESTASI PJ'!B46</f>
        <v>0</v>
      </c>
      <c r="I43" s="1" t="str">
        <f t="shared" si="1"/>
        <v/>
      </c>
    </row>
    <row r="44" spans="1:9" ht="15">
      <c r="A44" s="81" t="str">
        <f>'DATA PRESTASI PJ'!$L$77</f>
        <v>PN.TAN SWEE YING</v>
      </c>
      <c r="B44" s="81"/>
      <c r="C44" s="81"/>
      <c r="D44" s="81"/>
      <c r="H44" s="1">
        <f>'DATA PRESTASI PJ'!B47</f>
        <v>0</v>
      </c>
      <c r="I44" s="1" t="str">
        <f t="shared" si="1"/>
        <v/>
      </c>
    </row>
    <row r="45" spans="1:9">
      <c r="A45" s="85" t="str">
        <f>'DATA PRESTASI PJ'!$L$78</f>
        <v>GURU BESAR</v>
      </c>
      <c r="B45" s="85"/>
      <c r="C45" s="85"/>
      <c r="D45" s="85"/>
      <c r="H45" s="1">
        <f>'DATA PRESTASI PJ'!B48</f>
        <v>0</v>
      </c>
      <c r="I45" s="1" t="str">
        <f t="shared" si="1"/>
        <v/>
      </c>
    </row>
    <row r="46" spans="1:9" ht="15">
      <c r="A46" s="81" t="str">
        <f>'DATA PRESTASI PJ'!$A$1</f>
        <v>SJK(C) LOK KHOON</v>
      </c>
      <c r="B46" s="81"/>
      <c r="C46" s="81"/>
      <c r="D46" s="81"/>
      <c r="H46" s="1">
        <f>'DATA PRESTASI PJ'!B49</f>
        <v>0</v>
      </c>
      <c r="I46" s="1" t="str">
        <f t="shared" si="1"/>
        <v/>
      </c>
    </row>
    <row r="47" spans="1:9" ht="15">
      <c r="A47" s="7"/>
      <c r="B47" s="7"/>
      <c r="C47" s="7"/>
      <c r="D47" s="7"/>
      <c r="H47" s="1">
        <f>'DATA PRESTASI PJ'!B50</f>
        <v>0</v>
      </c>
      <c r="I47" s="1" t="str">
        <f t="shared" si="1"/>
        <v/>
      </c>
    </row>
    <row r="48" spans="1:9" ht="15">
      <c r="A48" s="7"/>
      <c r="B48" s="7"/>
      <c r="C48" s="7"/>
      <c r="D48" s="7"/>
      <c r="H48" s="1">
        <f>'DATA PRESTASI PJ'!B51</f>
        <v>0</v>
      </c>
      <c r="I48" s="1" t="str">
        <f t="shared" si="1"/>
        <v/>
      </c>
    </row>
    <row r="49" spans="1:9" ht="15">
      <c r="A49" s="7"/>
      <c r="B49" s="7"/>
      <c r="C49" s="7"/>
      <c r="D49" s="7"/>
      <c r="H49" s="1">
        <f>'DATA PRESTASI PJ'!B52</f>
        <v>0</v>
      </c>
      <c r="I49" s="1" t="str">
        <f t="shared" si="1"/>
        <v/>
      </c>
    </row>
    <row r="50" spans="1:9">
      <c r="H50" s="1">
        <f>'DATA PRESTASI PJ'!B53</f>
        <v>0</v>
      </c>
      <c r="I50" s="1" t="str">
        <f t="shared" si="1"/>
        <v/>
      </c>
    </row>
    <row r="51" spans="1:9">
      <c r="H51" s="1">
        <f>'DATA PRESTASI PJ'!B54</f>
        <v>0</v>
      </c>
      <c r="I51" s="1" t="str">
        <f t="shared" si="1"/>
        <v/>
      </c>
    </row>
    <row r="52" spans="1:9">
      <c r="H52" s="1">
        <f>'DATA PRESTASI PJ'!B55</f>
        <v>0</v>
      </c>
      <c r="I52" s="1" t="str">
        <f t="shared" si="1"/>
        <v/>
      </c>
    </row>
    <row r="53" spans="1:9">
      <c r="H53" s="1">
        <f>'DATA PRESTASI PJ'!B56</f>
        <v>0</v>
      </c>
      <c r="I53" s="1" t="str">
        <f t="shared" si="1"/>
        <v/>
      </c>
    </row>
    <row r="54" spans="1:9">
      <c r="H54" s="1">
        <f>'DATA PRESTASI PJ'!B57</f>
        <v>0</v>
      </c>
      <c r="I54" s="1" t="str">
        <f t="shared" si="1"/>
        <v/>
      </c>
    </row>
    <row r="55" spans="1:9">
      <c r="H55" s="1">
        <f>'DATA PRESTASI PJ'!B58</f>
        <v>0</v>
      </c>
      <c r="I55" s="1" t="str">
        <f t="shared" si="1"/>
        <v/>
      </c>
    </row>
    <row r="56" spans="1:9">
      <c r="H56" s="1">
        <f>'DATA PRESTASI PJ'!B59</f>
        <v>0</v>
      </c>
      <c r="I56" s="1" t="str">
        <f t="shared" si="1"/>
        <v/>
      </c>
    </row>
    <row r="57" spans="1:9">
      <c r="H57" s="1">
        <f>'DATA PRESTASI PJ'!B60</f>
        <v>0</v>
      </c>
      <c r="I57" s="1" t="str">
        <f t="shared" si="1"/>
        <v/>
      </c>
    </row>
    <row r="58" spans="1:9">
      <c r="H58" s="1">
        <f>'DATA PRESTASI PJ'!B61</f>
        <v>0</v>
      </c>
      <c r="I58" s="1" t="str">
        <f t="shared" si="1"/>
        <v/>
      </c>
    </row>
    <row r="59" spans="1:9">
      <c r="H59" s="1">
        <f>'DATA PRESTASI PJ'!B62</f>
        <v>0</v>
      </c>
      <c r="I59" s="1" t="str">
        <f t="shared" si="1"/>
        <v/>
      </c>
    </row>
    <row r="60" spans="1:9">
      <c r="H60" s="1">
        <f>'DATA PRESTASI PJ'!B63</f>
        <v>0</v>
      </c>
      <c r="I60" s="1" t="str">
        <f t="shared" si="1"/>
        <v/>
      </c>
    </row>
    <row r="61" spans="1:9">
      <c r="H61" s="1">
        <f>'DATA PRESTASI PJ'!B64</f>
        <v>0</v>
      </c>
      <c r="I61" s="1" t="str">
        <f t="shared" si="1"/>
        <v/>
      </c>
    </row>
    <row r="62" spans="1:9">
      <c r="H62" s="1">
        <f>'DATA PRESTASI PJ'!B65</f>
        <v>0</v>
      </c>
      <c r="I62" s="1" t="str">
        <f t="shared" si="1"/>
        <v/>
      </c>
    </row>
    <row r="63" spans="1:9">
      <c r="H63" s="1" t="e">
        <f>'DATA PRESTASI PJ'!#REF!</f>
        <v>#REF!</v>
      </c>
      <c r="I63" s="1" t="e">
        <f t="shared" si="1"/>
        <v>#REF!</v>
      </c>
    </row>
    <row r="64" spans="1:9">
      <c r="H64" s="1" t="e">
        <f>'DATA PRESTASI PJ'!#REF!</f>
        <v>#REF!</v>
      </c>
      <c r="I64" s="1" t="e">
        <f t="shared" si="1"/>
        <v>#REF!</v>
      </c>
    </row>
    <row r="65" spans="8:9">
      <c r="H65" s="1" t="e">
        <f>'DATA PRESTASI PJ'!#REF!</f>
        <v>#REF!</v>
      </c>
      <c r="I65" s="1" t="e">
        <f t="shared" si="1"/>
        <v>#REF!</v>
      </c>
    </row>
    <row r="66" spans="8:9">
      <c r="H66" s="1" t="e">
        <f>'DATA PRESTASI PJ'!#REF!</f>
        <v>#REF!</v>
      </c>
      <c r="I66" s="1" t="e">
        <f t="shared" si="1"/>
        <v>#REF!</v>
      </c>
    </row>
    <row r="67" spans="8:9">
      <c r="H67" s="1" t="e">
        <f>'DATA PRESTASI PJ'!#REF!</f>
        <v>#REF!</v>
      </c>
      <c r="I67" s="1" t="e">
        <f t="shared" si="1"/>
        <v>#REF!</v>
      </c>
    </row>
    <row r="68" spans="8:9">
      <c r="H68" s="1" t="e">
        <f>'DATA PRESTASI PJ'!#REF!</f>
        <v>#REF!</v>
      </c>
      <c r="I68" s="1" t="e">
        <f t="shared" si="1"/>
        <v>#REF!</v>
      </c>
    </row>
    <row r="69" spans="8:9">
      <c r="H69" s="1" t="e">
        <f>'DATA PRESTASI PJ'!#REF!</f>
        <v>#REF!</v>
      </c>
      <c r="I69" s="1" t="e">
        <f t="shared" si="1"/>
        <v>#REF!</v>
      </c>
    </row>
    <row r="70" spans="8:9">
      <c r="H70" s="1" t="e">
        <f>'DATA PRESTASI PJ'!#REF!</f>
        <v>#REF!</v>
      </c>
      <c r="I70" s="1" t="e">
        <f t="shared" si="1"/>
        <v>#REF!</v>
      </c>
    </row>
    <row r="71" spans="8:9">
      <c r="H71" s="1" t="e">
        <f>'DATA PRESTASI PJ'!#REF!</f>
        <v>#REF!</v>
      </c>
      <c r="I71" s="1" t="e">
        <f t="shared" si="1"/>
        <v>#REF!</v>
      </c>
    </row>
    <row r="72" spans="8:9">
      <c r="H72" s="1" t="e">
        <f>'DATA PRESTASI PJ'!#REF!</f>
        <v>#REF!</v>
      </c>
      <c r="I72" s="1" t="e">
        <f t="shared" si="1"/>
        <v>#REF!</v>
      </c>
    </row>
    <row r="73" spans="8:9">
      <c r="H73" s="1" t="e">
        <f>'DATA PRESTASI PJ'!#REF!</f>
        <v>#REF!</v>
      </c>
      <c r="I73" s="1" t="e">
        <f t="shared" ref="I73:I87" si="2">IF(H73=0,"",H73)</f>
        <v>#REF!</v>
      </c>
    </row>
    <row r="74" spans="8:9">
      <c r="H74" s="1" t="e">
        <f>'DATA PRESTASI PJ'!#REF!</f>
        <v>#REF!</v>
      </c>
      <c r="I74" s="1" t="e">
        <f t="shared" si="2"/>
        <v>#REF!</v>
      </c>
    </row>
    <row r="75" spans="8:9">
      <c r="H75" s="1" t="e">
        <f>'DATA PRESTASI PJ'!#REF!</f>
        <v>#REF!</v>
      </c>
      <c r="I75" s="1" t="e">
        <f t="shared" si="2"/>
        <v>#REF!</v>
      </c>
    </row>
    <row r="76" spans="8:9">
      <c r="H76" s="1" t="e">
        <f>'DATA PRESTASI PJ'!#REF!</f>
        <v>#REF!</v>
      </c>
      <c r="I76" s="1" t="e">
        <f t="shared" si="2"/>
        <v>#REF!</v>
      </c>
    </row>
    <row r="77" spans="8:9">
      <c r="H77" s="1" t="e">
        <f>'DATA PRESTASI PJ'!#REF!</f>
        <v>#REF!</v>
      </c>
      <c r="I77" s="1" t="e">
        <f t="shared" si="2"/>
        <v>#REF!</v>
      </c>
    </row>
    <row r="78" spans="8:9">
      <c r="H78" s="1" t="e">
        <f>'DATA PRESTASI PJ'!#REF!</f>
        <v>#REF!</v>
      </c>
      <c r="I78" s="1" t="e">
        <f t="shared" si="2"/>
        <v>#REF!</v>
      </c>
    </row>
    <row r="79" spans="8:9">
      <c r="H79" s="1" t="e">
        <f>'DATA PRESTASI PJ'!#REF!</f>
        <v>#REF!</v>
      </c>
      <c r="I79" s="1" t="e">
        <f t="shared" si="2"/>
        <v>#REF!</v>
      </c>
    </row>
    <row r="80" spans="8:9">
      <c r="H80" s="1" t="e">
        <f>'DATA PRESTASI PJ'!#REF!</f>
        <v>#REF!</v>
      </c>
      <c r="I80" s="1" t="e">
        <f t="shared" si="2"/>
        <v>#REF!</v>
      </c>
    </row>
    <row r="81" spans="8:9">
      <c r="H81" s="1" t="e">
        <f>'DATA PRESTASI PJ'!#REF!</f>
        <v>#REF!</v>
      </c>
      <c r="I81" s="1" t="e">
        <f t="shared" si="2"/>
        <v>#REF!</v>
      </c>
    </row>
    <row r="82" spans="8:9">
      <c r="H82" s="1" t="e">
        <f>'DATA PRESTASI PJ'!#REF!</f>
        <v>#REF!</v>
      </c>
      <c r="I82" s="1" t="e">
        <f t="shared" si="2"/>
        <v>#REF!</v>
      </c>
    </row>
    <row r="83" spans="8:9">
      <c r="H83" s="1" t="e">
        <f>'DATA PRESTASI PJ'!#REF!</f>
        <v>#REF!</v>
      </c>
      <c r="I83" s="1" t="e">
        <f t="shared" si="2"/>
        <v>#REF!</v>
      </c>
    </row>
    <row r="84" spans="8:9">
      <c r="H84" s="1" t="e">
        <f>'DATA PRESTASI PJ'!#REF!</f>
        <v>#REF!</v>
      </c>
      <c r="I84" s="1" t="e">
        <f t="shared" si="2"/>
        <v>#REF!</v>
      </c>
    </row>
    <row r="85" spans="8:9">
      <c r="H85" s="1" t="e">
        <f>'DATA PRESTASI PJ'!#REF!</f>
        <v>#REF!</v>
      </c>
      <c r="I85" s="1" t="e">
        <f t="shared" si="2"/>
        <v>#REF!</v>
      </c>
    </row>
    <row r="86" spans="8:9">
      <c r="H86" s="1" t="e">
        <f>'DATA PRESTASI PJ'!#REF!</f>
        <v>#REF!</v>
      </c>
      <c r="I86" s="1" t="e">
        <f t="shared" si="2"/>
        <v>#REF!</v>
      </c>
    </row>
    <row r="87" spans="8:9">
      <c r="H87" s="1" t="e">
        <f>'DATA PRESTASI PJ'!#REF!</f>
        <v>#REF!</v>
      </c>
      <c r="I87" s="1" t="e">
        <f t="shared" si="2"/>
        <v>#REF!</v>
      </c>
    </row>
  </sheetData>
  <sheetProtection password="EC78" sheet="1" objects="1" scenarios="1"/>
  <mergeCells count="13">
    <mergeCell ref="A44:D44"/>
    <mergeCell ref="A45:D45"/>
    <mergeCell ref="A46:D46"/>
    <mergeCell ref="A39:D39"/>
    <mergeCell ref="A21:C31"/>
    <mergeCell ref="A32:C33"/>
    <mergeCell ref="A2:F2"/>
    <mergeCell ref="A3:F3"/>
    <mergeCell ref="A38:D38"/>
    <mergeCell ref="A43:D43"/>
    <mergeCell ref="A40:D40"/>
    <mergeCell ref="A5:C5"/>
    <mergeCell ref="A20:C20"/>
  </mergeCells>
  <pageMargins left="0.70866141732283472" right="0.70866141732283472" top="0.74803149606299213" bottom="0.74803149606299213" header="0.31496062992125984" footer="0.31496062992125984"/>
  <pageSetup paperSize="9" scale="47" orientation="portrait" r:id="rId1"/>
  <legacyDrawing r:id="rId2"/>
</worksheet>
</file>

<file path=xl/worksheets/sheet4.xml><?xml version="1.0" encoding="utf-8"?>
<worksheet xmlns="http://schemas.openxmlformats.org/spreadsheetml/2006/main" xmlns:r="http://schemas.openxmlformats.org/officeDocument/2006/relationships">
  <sheetPr codeName="Sheet4"/>
  <dimension ref="A1:AK70"/>
  <sheetViews>
    <sheetView showGridLines="0" workbookViewId="0">
      <selection sqref="A1:AA1"/>
    </sheetView>
  </sheetViews>
  <sheetFormatPr defaultColWidth="0" defaultRowHeight="11.25"/>
  <cols>
    <col min="1" max="1" width="5" style="29" customWidth="1"/>
    <col min="2" max="28" width="6.7109375" style="29" customWidth="1"/>
    <col min="29" max="36" width="6.7109375" style="29" hidden="1" customWidth="1"/>
    <col min="37" max="37" width="7.42578125" style="29" hidden="1" customWidth="1"/>
    <col min="38" max="16384" width="9.140625" style="29" hidden="1"/>
  </cols>
  <sheetData>
    <row r="1" spans="1:35">
      <c r="A1" s="87" t="str">
        <f>'DATA PRESTASI PJ'!$A$1</f>
        <v>SJK(C) LOK KHOON</v>
      </c>
      <c r="B1" s="87"/>
      <c r="C1" s="87"/>
      <c r="D1" s="87"/>
      <c r="E1" s="87"/>
      <c r="F1" s="87"/>
      <c r="G1" s="87"/>
      <c r="H1" s="87"/>
      <c r="I1" s="87"/>
      <c r="J1" s="87"/>
      <c r="K1" s="87"/>
      <c r="L1" s="87"/>
      <c r="M1" s="87"/>
      <c r="N1" s="87"/>
      <c r="O1" s="87"/>
      <c r="P1" s="87"/>
      <c r="Q1" s="87"/>
      <c r="R1" s="87"/>
      <c r="S1" s="87"/>
      <c r="T1" s="87"/>
      <c r="U1" s="87"/>
      <c r="V1" s="87"/>
      <c r="W1" s="87"/>
      <c r="X1" s="87"/>
      <c r="Y1" s="87"/>
      <c r="Z1" s="87"/>
      <c r="AA1" s="87"/>
    </row>
    <row r="2" spans="1:35">
      <c r="A2" s="87" t="str">
        <f>'DATA PRESTASI PJ'!$A$2</f>
        <v>KEMASIK, KEMAMAN</v>
      </c>
      <c r="B2" s="87"/>
      <c r="C2" s="87"/>
      <c r="D2" s="87"/>
      <c r="E2" s="87"/>
      <c r="F2" s="87"/>
      <c r="G2" s="87"/>
      <c r="H2" s="87"/>
      <c r="I2" s="87"/>
      <c r="J2" s="87"/>
      <c r="K2" s="87"/>
      <c r="L2" s="87"/>
      <c r="M2" s="87"/>
      <c r="N2" s="87"/>
      <c r="O2" s="87"/>
      <c r="P2" s="87"/>
      <c r="Q2" s="87"/>
      <c r="R2" s="87"/>
      <c r="S2" s="87"/>
      <c r="T2" s="87"/>
      <c r="U2" s="87"/>
      <c r="V2" s="87"/>
      <c r="W2" s="87"/>
      <c r="X2" s="87"/>
      <c r="Y2" s="87"/>
      <c r="Z2" s="87"/>
      <c r="AA2" s="87"/>
    </row>
    <row r="4" spans="1:35">
      <c r="A4" s="87" t="str">
        <f>'DATA PRESTASI PJ'!$A$4</f>
        <v>PENTAKSIRAN PERTENGAHAN TAHUN MATA PELAJARAN PENDIDIKAN JASMANI TAHUN 5</v>
      </c>
      <c r="B4" s="87"/>
      <c r="C4" s="87"/>
      <c r="D4" s="87"/>
      <c r="E4" s="87"/>
      <c r="F4" s="87"/>
      <c r="G4" s="87"/>
      <c r="H4" s="87"/>
      <c r="I4" s="87"/>
      <c r="J4" s="87"/>
      <c r="K4" s="87"/>
      <c r="L4" s="87"/>
      <c r="M4" s="87"/>
      <c r="N4" s="87"/>
      <c r="O4" s="87"/>
      <c r="P4" s="87"/>
      <c r="Q4" s="87"/>
      <c r="R4" s="87"/>
      <c r="S4" s="87"/>
      <c r="T4" s="87"/>
      <c r="U4" s="87"/>
      <c r="V4" s="87"/>
      <c r="W4" s="87"/>
      <c r="X4" s="87"/>
      <c r="Y4" s="87"/>
      <c r="Z4" s="87"/>
      <c r="AA4" s="87"/>
    </row>
    <row r="10" spans="1:35">
      <c r="T10" s="29" t="s">
        <v>71</v>
      </c>
    </row>
    <row r="11" spans="1:35">
      <c r="Z11" s="29">
        <f>SUM(U13:Z13)</f>
        <v>4</v>
      </c>
    </row>
    <row r="12" spans="1:35">
      <c r="J12" s="29" t="s">
        <v>63</v>
      </c>
      <c r="T12" s="30" t="s">
        <v>1</v>
      </c>
      <c r="U12" s="30">
        <v>1</v>
      </c>
      <c r="V12" s="30">
        <v>2</v>
      </c>
      <c r="W12" s="30">
        <v>3</v>
      </c>
      <c r="X12" s="30">
        <v>4</v>
      </c>
      <c r="Y12" s="30">
        <v>5</v>
      </c>
      <c r="Z12" s="30">
        <v>6</v>
      </c>
    </row>
    <row r="13" spans="1:35">
      <c r="B13" s="29" t="s">
        <v>62</v>
      </c>
      <c r="P13" s="29">
        <f>SUM(K15:P15)</f>
        <v>4</v>
      </c>
      <c r="T13" s="30" t="s">
        <v>0</v>
      </c>
      <c r="U13" s="30">
        <f>COUNTIF('DATA PRESTASI PJ'!$M$11:$M$65,1)</f>
        <v>0</v>
      </c>
      <c r="V13" s="30">
        <f>COUNTIF('DATA PRESTASI PJ'!$M$11:$M$65,2)</f>
        <v>0</v>
      </c>
      <c r="W13" s="30">
        <f>COUNTIF('DATA PRESTASI PJ'!$M$11:$M$65,3)</f>
        <v>1</v>
      </c>
      <c r="X13" s="30">
        <f>COUNTIF('DATA PRESTASI PJ'!$M$11:$M$65,4)</f>
        <v>0</v>
      </c>
      <c r="Y13" s="30">
        <f>COUNTIF('DATA PRESTASI PJ'!$M$11:$M$65,5)</f>
        <v>2</v>
      </c>
      <c r="Z13" s="30">
        <f>COUNTIF('DATA PRESTASI PJ'!$M$11:$M$65,6)</f>
        <v>1</v>
      </c>
    </row>
    <row r="14" spans="1:35">
      <c r="H14" s="29">
        <f>SUM(C16:H16)</f>
        <v>4</v>
      </c>
      <c r="J14" s="30" t="s">
        <v>1</v>
      </c>
      <c r="K14" s="30">
        <v>1</v>
      </c>
      <c r="L14" s="30">
        <v>2</v>
      </c>
      <c r="M14" s="30">
        <v>3</v>
      </c>
      <c r="N14" s="30">
        <v>4</v>
      </c>
      <c r="O14" s="30">
        <v>5</v>
      </c>
      <c r="P14" s="30">
        <v>6</v>
      </c>
    </row>
    <row r="15" spans="1:35">
      <c r="B15" s="30" t="s">
        <v>1</v>
      </c>
      <c r="C15" s="33">
        <v>1</v>
      </c>
      <c r="D15" s="33">
        <v>2</v>
      </c>
      <c r="E15" s="33">
        <v>3</v>
      </c>
      <c r="F15" s="33">
        <v>4</v>
      </c>
      <c r="G15" s="33">
        <v>5</v>
      </c>
      <c r="H15" s="33">
        <v>6</v>
      </c>
      <c r="J15" s="30" t="s">
        <v>0</v>
      </c>
      <c r="K15" s="30">
        <f>COUNTIF('DATA PRESTASI PJ'!$F$11:$F$65,1)</f>
        <v>0</v>
      </c>
      <c r="L15" s="30">
        <f>COUNTIF('DATA PRESTASI PJ'!$F$11:$F$65,2)</f>
        <v>0</v>
      </c>
      <c r="M15" s="30">
        <f>COUNTIF('DATA PRESTASI PJ'!$F$11:$F$65,3)</f>
        <v>2</v>
      </c>
      <c r="N15" s="30">
        <f>COUNTIF('DATA PRESTASI PJ'!$F$11:$F$65,4)</f>
        <v>0</v>
      </c>
      <c r="O15" s="30">
        <f>COUNTIF('DATA PRESTASI PJ'!$F$11:$F$65,5)</f>
        <v>0</v>
      </c>
      <c r="P15" s="30">
        <f>COUNTIF('DATA PRESTASI PJ'!$F$11:$F$65,6)</f>
        <v>2</v>
      </c>
      <c r="AC15" s="32"/>
      <c r="AD15" s="32"/>
      <c r="AE15" s="32"/>
      <c r="AF15" s="32"/>
      <c r="AG15" s="32"/>
      <c r="AH15" s="32"/>
      <c r="AI15" s="32"/>
    </row>
    <row r="16" spans="1:35">
      <c r="B16" s="30" t="s">
        <v>0</v>
      </c>
      <c r="C16" s="33">
        <f>COUNTIF('DATA PRESTASI PJ'!$E$11:$E$65,1)</f>
        <v>0</v>
      </c>
      <c r="D16" s="33">
        <f>COUNTIF('DATA PRESTASI PJ'!$E$11:$E$65,2)</f>
        <v>0</v>
      </c>
      <c r="E16" s="33">
        <f>COUNTIF('DATA PRESTASI PJ'!$E$11:$E$65,3)</f>
        <v>1</v>
      </c>
      <c r="F16" s="33">
        <f>COUNTIF('DATA PRESTASI PJ'!$E$11:$E$65,4)</f>
        <v>2</v>
      </c>
      <c r="G16" s="33">
        <f>COUNTIF('DATA PRESTASI PJ'!$E$11:$E$65,5)</f>
        <v>0</v>
      </c>
      <c r="H16" s="33">
        <f>COUNTIF('DATA PRESTASI PJ'!$E$11:$E$65,6)</f>
        <v>1</v>
      </c>
      <c r="AC16" s="32"/>
      <c r="AD16" s="32"/>
      <c r="AE16" s="32"/>
      <c r="AF16" s="32"/>
      <c r="AG16" s="32"/>
      <c r="AH16" s="32"/>
      <c r="AI16" s="32"/>
    </row>
    <row r="23" spans="2:25">
      <c r="K23" s="29" t="s">
        <v>65</v>
      </c>
    </row>
    <row r="24" spans="2:25">
      <c r="Q24" s="29">
        <f>SUM(L26:Q26)</f>
        <v>4</v>
      </c>
    </row>
    <row r="25" spans="2:25">
      <c r="B25" s="29" t="s">
        <v>64</v>
      </c>
      <c r="K25" s="30" t="s">
        <v>1</v>
      </c>
      <c r="L25" s="30">
        <v>1</v>
      </c>
      <c r="M25" s="30">
        <v>2</v>
      </c>
      <c r="N25" s="30">
        <v>3</v>
      </c>
      <c r="O25" s="30">
        <v>4</v>
      </c>
      <c r="P25" s="30">
        <v>5</v>
      </c>
      <c r="Q25" s="30">
        <v>6</v>
      </c>
      <c r="S25" s="29" t="s">
        <v>66</v>
      </c>
    </row>
    <row r="26" spans="2:25">
      <c r="H26" s="29">
        <f>SUM(C28:H28)</f>
        <v>4</v>
      </c>
      <c r="K26" s="30" t="s">
        <v>0</v>
      </c>
      <c r="L26" s="30">
        <f>COUNTIF('DATA PRESTASI PJ'!$H$11:$H$65,1)</f>
        <v>0</v>
      </c>
      <c r="M26" s="30">
        <f>COUNTIF('DATA PRESTASI PJ'!$H$11:$H$65,2)</f>
        <v>0</v>
      </c>
      <c r="N26" s="30">
        <f>COUNTIF('DATA PRESTASI PJ'!$H$11:$H$65,3)</f>
        <v>1</v>
      </c>
      <c r="O26" s="30">
        <f>COUNTIF('DATA PRESTASI PJ'!$H$11:$H$65,4)</f>
        <v>1</v>
      </c>
      <c r="P26" s="30">
        <f>COUNTIF('DATA PRESTASI PJ'!$H$11:$H$65,5)</f>
        <v>0</v>
      </c>
      <c r="Q26" s="30">
        <f>COUNTIF('DATA PRESTASI PJ'!$H$11:$H$65,6)</f>
        <v>2</v>
      </c>
      <c r="Y26" s="29">
        <f>SUM(T28:Y28)</f>
        <v>4</v>
      </c>
    </row>
    <row r="27" spans="2:25">
      <c r="B27" s="30" t="s">
        <v>1</v>
      </c>
      <c r="C27" s="30">
        <v>1</v>
      </c>
      <c r="D27" s="30">
        <v>2</v>
      </c>
      <c r="E27" s="30">
        <v>3</v>
      </c>
      <c r="F27" s="30">
        <v>4</v>
      </c>
      <c r="G27" s="30">
        <v>5</v>
      </c>
      <c r="H27" s="30">
        <v>6</v>
      </c>
      <c r="S27" s="30" t="s">
        <v>1</v>
      </c>
      <c r="T27" s="30">
        <v>1</v>
      </c>
      <c r="U27" s="30">
        <v>2</v>
      </c>
      <c r="V27" s="30">
        <v>3</v>
      </c>
      <c r="W27" s="30">
        <v>4</v>
      </c>
      <c r="X27" s="30">
        <v>5</v>
      </c>
      <c r="Y27" s="30">
        <v>6</v>
      </c>
    </row>
    <row r="28" spans="2:25">
      <c r="B28" s="30" t="s">
        <v>0</v>
      </c>
      <c r="C28" s="30">
        <f>COUNTIF('DATA PRESTASI PJ'!$G$11:$G$65,1)</f>
        <v>0</v>
      </c>
      <c r="D28" s="30">
        <f>COUNTIF('DATA PRESTASI PJ'!$G$11:$G$65,2)</f>
        <v>0</v>
      </c>
      <c r="E28" s="30">
        <f>COUNTIF('DATA PRESTASI PJ'!$G$11:$G$65,3)</f>
        <v>1</v>
      </c>
      <c r="F28" s="30">
        <f>COUNTIF('DATA PRESTASI PJ'!$G$11:$G$65,4)</f>
        <v>0</v>
      </c>
      <c r="G28" s="30">
        <f>COUNTIF('DATA PRESTASI PJ'!$G$11:$G$65,5)</f>
        <v>0</v>
      </c>
      <c r="H28" s="30">
        <f>COUNTIF('DATA PRESTASI PJ'!$G$11:$G$65,6)</f>
        <v>3</v>
      </c>
      <c r="S28" s="30" t="s">
        <v>0</v>
      </c>
      <c r="T28" s="30">
        <f>COUNTIF('DATA PRESTASI PJ'!$I$11:$I$65,1)</f>
        <v>0</v>
      </c>
      <c r="U28" s="30">
        <f>COUNTIF('DATA PRESTASI PJ'!$I$11:$I$65,2)</f>
        <v>1</v>
      </c>
      <c r="V28" s="30">
        <f>COUNTIF('DATA PRESTASI PJ'!$I$11:$I$65,3)</f>
        <v>1</v>
      </c>
      <c r="W28" s="30">
        <f>COUNTIF('DATA PRESTASI PJ'!$I$11:$I$65,4)</f>
        <v>1</v>
      </c>
      <c r="X28" s="30">
        <f>COUNTIF('DATA PRESTASI PJ'!$I$11:$I$65,5)</f>
        <v>0</v>
      </c>
      <c r="Y28" s="30">
        <f>COUNTIF('DATA PRESTASI PJ'!$I$11:$I$65,6)</f>
        <v>1</v>
      </c>
    </row>
    <row r="35" spans="2:35">
      <c r="AC35" s="32"/>
      <c r="AD35" s="32"/>
      <c r="AE35" s="32"/>
      <c r="AF35" s="32"/>
      <c r="AG35" s="32"/>
      <c r="AH35" s="32"/>
      <c r="AI35" s="32"/>
    </row>
    <row r="36" spans="2:35">
      <c r="U36" s="32"/>
      <c r="V36" s="32"/>
      <c r="W36" s="32"/>
      <c r="X36" s="32"/>
      <c r="Y36" s="32"/>
      <c r="Z36" s="32"/>
      <c r="AB36" s="32"/>
      <c r="AC36" s="32"/>
      <c r="AD36" s="32"/>
      <c r="AE36" s="32"/>
      <c r="AF36" s="32"/>
      <c r="AG36" s="32"/>
      <c r="AH36" s="32"/>
      <c r="AI36" s="32"/>
    </row>
    <row r="37" spans="2:35">
      <c r="U37" s="32"/>
      <c r="V37" s="32"/>
      <c r="W37" s="32"/>
      <c r="X37" s="32"/>
      <c r="Y37" s="32"/>
      <c r="Z37" s="32"/>
      <c r="AB37" s="32"/>
      <c r="AC37" s="32"/>
      <c r="AD37" s="32"/>
      <c r="AE37" s="32"/>
      <c r="AF37" s="32"/>
      <c r="AG37" s="32"/>
      <c r="AH37" s="32"/>
      <c r="AI37" s="32"/>
    </row>
    <row r="38" spans="2:35">
      <c r="U38" s="32"/>
      <c r="V38" s="32"/>
      <c r="W38" s="32"/>
      <c r="X38" s="32"/>
      <c r="Y38" s="32"/>
      <c r="Z38" s="32"/>
      <c r="AB38" s="32"/>
      <c r="AC38" s="32"/>
      <c r="AD38" s="32"/>
      <c r="AE38" s="32"/>
      <c r="AF38" s="32"/>
      <c r="AG38" s="32"/>
      <c r="AH38" s="32"/>
      <c r="AI38" s="32"/>
    </row>
    <row r="39" spans="2:35">
      <c r="B39" s="29" t="s">
        <v>67</v>
      </c>
      <c r="K39" s="29" t="s">
        <v>69</v>
      </c>
      <c r="U39" s="32"/>
      <c r="V39" s="32"/>
      <c r="W39" s="32"/>
      <c r="X39" s="32"/>
      <c r="Y39" s="32"/>
      <c r="Z39" s="32"/>
      <c r="AB39" s="32"/>
      <c r="AC39" s="32"/>
      <c r="AD39" s="32"/>
      <c r="AE39" s="32"/>
      <c r="AF39" s="32"/>
      <c r="AG39" s="32"/>
      <c r="AH39" s="32"/>
      <c r="AI39" s="32"/>
    </row>
    <row r="40" spans="2:35">
      <c r="H40" s="29">
        <f>SUM(C42:H42)</f>
        <v>4</v>
      </c>
      <c r="Q40" s="29">
        <f>SUM(L42:Q42)</f>
        <v>4</v>
      </c>
      <c r="S40" s="29" t="s">
        <v>70</v>
      </c>
      <c r="Z40" s="32"/>
      <c r="AB40" s="32"/>
    </row>
    <row r="41" spans="2:35">
      <c r="B41" s="30" t="s">
        <v>1</v>
      </c>
      <c r="C41" s="30">
        <v>1</v>
      </c>
      <c r="D41" s="30">
        <v>2</v>
      </c>
      <c r="E41" s="30">
        <v>3</v>
      </c>
      <c r="F41" s="30">
        <v>4</v>
      </c>
      <c r="G41" s="30">
        <v>5</v>
      </c>
      <c r="H41" s="30">
        <v>6</v>
      </c>
      <c r="K41" s="30" t="s">
        <v>1</v>
      </c>
      <c r="L41" s="30">
        <v>1</v>
      </c>
      <c r="M41" s="30">
        <v>2</v>
      </c>
      <c r="N41" s="30">
        <v>3</v>
      </c>
      <c r="O41" s="30">
        <v>4</v>
      </c>
      <c r="P41" s="30">
        <v>5</v>
      </c>
      <c r="Q41" s="30">
        <v>6</v>
      </c>
      <c r="Y41" s="29">
        <f>SUM(T43:Y43)</f>
        <v>4</v>
      </c>
      <c r="Z41" s="32"/>
      <c r="AB41" s="32"/>
    </row>
    <row r="42" spans="2:35">
      <c r="B42" s="30" t="s">
        <v>0</v>
      </c>
      <c r="C42" s="30">
        <f>COUNTIF('DATA PRESTASI PJ'!$J$11:$J$65,1)</f>
        <v>0</v>
      </c>
      <c r="D42" s="30">
        <f>COUNTIF('DATA PRESTASI PJ'!$J$11:$J$65,2)</f>
        <v>0</v>
      </c>
      <c r="E42" s="30">
        <f>COUNTIF('DATA PRESTASI PJ'!$J$11:$J$65,3)</f>
        <v>2</v>
      </c>
      <c r="F42" s="30">
        <f>COUNTIF('DATA PRESTASI PJ'!$J$11:$J$65,4)</f>
        <v>0</v>
      </c>
      <c r="G42" s="30">
        <f>COUNTIF('DATA PRESTASI PJ'!$J$11:$J$65,5)</f>
        <v>1</v>
      </c>
      <c r="H42" s="30">
        <f>COUNTIF('DATA PRESTASI PJ'!$J$11:$J$65,6)</f>
        <v>1</v>
      </c>
      <c r="K42" s="30" t="s">
        <v>0</v>
      </c>
      <c r="L42" s="30">
        <f>COUNTIF('DATA PRESTASI PJ'!$K$11:$K$65,1)</f>
        <v>0</v>
      </c>
      <c r="M42" s="30">
        <f>COUNTIF('DATA PRESTASI PJ'!$K$11:$K$65,2)</f>
        <v>0</v>
      </c>
      <c r="N42" s="30">
        <f>COUNTIF('DATA PRESTASI PJ'!$K$11:$K$65,3)</f>
        <v>2</v>
      </c>
      <c r="O42" s="30">
        <f>COUNTIF('DATA PRESTASI PJ'!$K$11:$K$65,4)</f>
        <v>0</v>
      </c>
      <c r="P42" s="30">
        <f>COUNTIF('DATA PRESTASI PJ'!$K$11:$K$65,5)</f>
        <v>0</v>
      </c>
      <c r="Q42" s="30">
        <f>COUNTIF('DATA PRESTASI PJ'!$K$11:$K$65,6)</f>
        <v>2</v>
      </c>
      <c r="S42" s="30" t="s">
        <v>1</v>
      </c>
      <c r="T42" s="30">
        <v>1</v>
      </c>
      <c r="U42" s="30">
        <v>2</v>
      </c>
      <c r="V42" s="30">
        <v>3</v>
      </c>
      <c r="W42" s="30">
        <v>4</v>
      </c>
      <c r="X42" s="30">
        <v>5</v>
      </c>
      <c r="Y42" s="30">
        <v>6</v>
      </c>
      <c r="Z42" s="32"/>
      <c r="AB42" s="32"/>
    </row>
    <row r="43" spans="2:35">
      <c r="S43" s="30" t="s">
        <v>0</v>
      </c>
      <c r="T43" s="30">
        <f>COUNTIF('DATA PRESTASI PJ'!$L$11:$L$65,1)</f>
        <v>0</v>
      </c>
      <c r="U43" s="30">
        <f>COUNTIF('DATA PRESTASI PJ'!$L$11:$L$65,2)</f>
        <v>1</v>
      </c>
      <c r="V43" s="30">
        <f>COUNTIF('DATA PRESTASI PJ'!$L$11:$L$65,3)</f>
        <v>1</v>
      </c>
      <c r="W43" s="30">
        <f>COUNTIF('DATA PRESTASI PJ'!$L$11:$L$65,4)</f>
        <v>1</v>
      </c>
      <c r="X43" s="30">
        <f>COUNTIF('DATA PRESTASI PJ'!$L$11:$L$65,5)</f>
        <v>0</v>
      </c>
      <c r="Y43" s="30">
        <f>COUNTIF('DATA PRESTASI PJ'!$L$11:$L$65,6)</f>
        <v>1</v>
      </c>
    </row>
    <row r="55" spans="2:25">
      <c r="B55" s="29" t="s">
        <v>72</v>
      </c>
      <c r="J55" s="29" t="s">
        <v>73</v>
      </c>
    </row>
    <row r="56" spans="2:25">
      <c r="H56" s="29">
        <f>SUM(C58:H58)</f>
        <v>4</v>
      </c>
      <c r="P56" s="29">
        <f>SUM(K58:P58)</f>
        <v>4</v>
      </c>
    </row>
    <row r="57" spans="2:25">
      <c r="B57" s="30" t="s">
        <v>1</v>
      </c>
      <c r="C57" s="30">
        <v>1</v>
      </c>
      <c r="D57" s="30">
        <v>2</v>
      </c>
      <c r="E57" s="30">
        <v>3</v>
      </c>
      <c r="F57" s="30">
        <v>4</v>
      </c>
      <c r="G57" s="30">
        <v>5</v>
      </c>
      <c r="H57" s="30">
        <v>6</v>
      </c>
      <c r="J57" s="30" t="s">
        <v>1</v>
      </c>
      <c r="K57" s="30">
        <v>1</v>
      </c>
      <c r="L57" s="30">
        <v>2</v>
      </c>
      <c r="M57" s="30">
        <v>3</v>
      </c>
      <c r="N57" s="30">
        <v>4</v>
      </c>
      <c r="O57" s="30">
        <v>5</v>
      </c>
      <c r="P57" s="30">
        <v>6</v>
      </c>
      <c r="T57" s="87" t="str">
        <f>'DATA PRESTASI PJ'!$F$76</f>
        <v>…………………………………………………………………………………</v>
      </c>
      <c r="U57" s="87"/>
      <c r="V57" s="87"/>
      <c r="W57" s="87"/>
      <c r="X57" s="87"/>
      <c r="Y57" s="87"/>
    </row>
    <row r="58" spans="2:25">
      <c r="B58" s="30" t="s">
        <v>0</v>
      </c>
      <c r="C58" s="30">
        <f>COUNTIF('DATA PRESTASI PJ'!$N$11:$N$65,1)</f>
        <v>0</v>
      </c>
      <c r="D58" s="30">
        <f>COUNTIF('DATA PRESTASI PJ'!$N$11:$N$65,2)</f>
        <v>0</v>
      </c>
      <c r="E58" s="30">
        <f>COUNTIF('DATA PRESTASI PJ'!$N$11:$N$65,3)</f>
        <v>2</v>
      </c>
      <c r="F58" s="30">
        <f>COUNTIF('DATA PRESTASI PJ'!$N$11:$N$65,4)</f>
        <v>1</v>
      </c>
      <c r="G58" s="30">
        <f>COUNTIF('DATA PRESTASI PJ'!$N$11:$N$65,5)</f>
        <v>0</v>
      </c>
      <c r="H58" s="30">
        <f>COUNTIF('DATA PRESTASI PJ'!$N$11:$N$65,6)</f>
        <v>1</v>
      </c>
      <c r="J58" s="30" t="s">
        <v>0</v>
      </c>
      <c r="K58" s="30">
        <f>COUNTIF('DATA PRESTASI PJ'!$O$11:$O$65,1)</f>
        <v>0</v>
      </c>
      <c r="L58" s="30">
        <f>COUNTIF('DATA PRESTASI PJ'!$O$11:$O$65,2)</f>
        <v>1</v>
      </c>
      <c r="M58" s="30">
        <f>COUNTIF('DATA PRESTASI PJ'!$O$11:$O$65,3)</f>
        <v>1</v>
      </c>
      <c r="N58" s="30">
        <f>COUNTIF('DATA PRESTASI PJ'!$O$11:$O$65,4)</f>
        <v>1</v>
      </c>
      <c r="O58" s="30">
        <f>COUNTIF('DATA PRESTASI PJ'!$O$11:$O$65,5)</f>
        <v>0</v>
      </c>
      <c r="P58" s="30">
        <f>COUNTIF('DATA PRESTASI PJ'!$O$11:$O$65,6)</f>
        <v>1</v>
      </c>
      <c r="T58" s="88" t="str">
        <f>'DATA PRESTASI PJ'!$F$6</f>
        <v>PN.JASMAWATI</v>
      </c>
      <c r="U58" s="88"/>
      <c r="V58" s="88"/>
      <c r="W58" s="88"/>
      <c r="X58" s="88"/>
      <c r="Y58" s="88"/>
    </row>
    <row r="59" spans="2:25">
      <c r="T59" s="88" t="str">
        <f>'DATA PRESTASI PJ'!$F$78</f>
        <v>GURU PENDIDIKAN JASMANI</v>
      </c>
      <c r="U59" s="88"/>
      <c r="V59" s="88"/>
      <c r="W59" s="88"/>
      <c r="X59" s="88"/>
      <c r="Y59" s="88"/>
    </row>
    <row r="60" spans="2:25">
      <c r="T60" s="88" t="str">
        <f>'DATA PRESTASI PJ'!$L$6</f>
        <v>5 MERAH</v>
      </c>
      <c r="U60" s="88"/>
      <c r="V60" s="88"/>
      <c r="W60" s="88"/>
      <c r="X60" s="88"/>
      <c r="Y60" s="88"/>
    </row>
    <row r="67" spans="11:25" ht="15">
      <c r="K67" s="34" t="s">
        <v>56</v>
      </c>
      <c r="L67" s="90">
        <f ca="1">'DATA PRESTASI PJ'!$C$69</f>
        <v>41933.035778935184</v>
      </c>
      <c r="M67" s="89"/>
      <c r="N67" s="89"/>
      <c r="O67" s="89"/>
      <c r="T67" s="87" t="str">
        <f>'DATA PRESTASI PJ'!$L$76</f>
        <v>………………………………………………………………………………………………..</v>
      </c>
      <c r="U67" s="87"/>
      <c r="V67" s="87"/>
      <c r="W67" s="87"/>
      <c r="X67" s="87"/>
      <c r="Y67" s="87"/>
    </row>
    <row r="68" spans="11:25" ht="15">
      <c r="K68" s="34" t="s">
        <v>81</v>
      </c>
      <c r="L68" s="89">
        <f>'DATA PRESTASI PJ'!$C$70</f>
        <v>4</v>
      </c>
      <c r="M68" s="89"/>
      <c r="N68" s="89"/>
      <c r="O68" s="89"/>
      <c r="T68" s="88" t="str">
        <f>'DATA PRESTASI PJ'!$L$77</f>
        <v>PN.TAN SWEE YING</v>
      </c>
      <c r="U68" s="88"/>
      <c r="V68" s="88"/>
      <c r="W68" s="88"/>
      <c r="X68" s="88"/>
      <c r="Y68" s="88"/>
    </row>
    <row r="69" spans="11:25">
      <c r="T69" s="87" t="str">
        <f>'DATA PRESTASI PJ'!$L$78</f>
        <v>GURU BESAR</v>
      </c>
      <c r="U69" s="87"/>
      <c r="V69" s="87"/>
      <c r="W69" s="87"/>
      <c r="X69" s="87"/>
      <c r="Y69" s="87"/>
    </row>
    <row r="70" spans="11:25">
      <c r="T70" s="87" t="str">
        <f>'DATA PRESTASI PJ'!$A$1</f>
        <v>SJK(C) LOK KHOON</v>
      </c>
      <c r="U70" s="87"/>
      <c r="V70" s="87"/>
      <c r="W70" s="87"/>
      <c r="X70" s="87"/>
      <c r="Y70" s="87"/>
    </row>
  </sheetData>
  <sheetProtection password="CC11" sheet="1" objects="1" scenarios="1"/>
  <mergeCells count="13">
    <mergeCell ref="L68:O68"/>
    <mergeCell ref="T67:Y67"/>
    <mergeCell ref="T68:Y68"/>
    <mergeCell ref="T57:Y57"/>
    <mergeCell ref="A1:AA1"/>
    <mergeCell ref="A2:AA2"/>
    <mergeCell ref="A4:AA4"/>
    <mergeCell ref="L67:O67"/>
    <mergeCell ref="T69:Y69"/>
    <mergeCell ref="T70:Y70"/>
    <mergeCell ref="T60:Y60"/>
    <mergeCell ref="T59:Y59"/>
    <mergeCell ref="T58:Y58"/>
  </mergeCells>
  <pageMargins left="0.7" right="0.7" top="0.42" bottom="0.45" header="0.3" footer="0.3"/>
  <pageSetup paperSize="9" scale="7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PRESTASI PJ</vt:lpstr>
      <vt:lpstr>LAPORAN MURID(INDIVIDU) PJ</vt:lpstr>
      <vt:lpstr>graf</vt:lpstr>
      <vt:lpstr>graf!Print_Area</vt:lpstr>
      <vt:lpstr>'DATA PRESTASI PJ'!Print_Titles</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Lianne</cp:lastModifiedBy>
  <cp:lastPrinted>2014-04-14T04:25:53Z</cp:lastPrinted>
  <dcterms:created xsi:type="dcterms:W3CDTF">2013-07-10T02:44:08Z</dcterms:created>
  <dcterms:modified xsi:type="dcterms:W3CDTF">2014-10-20T16:51:38Z</dcterms:modified>
</cp:coreProperties>
</file>

<file path=userCustomization/customUI.xml><?xml version="1.0" encoding="utf-8"?>
<mso:customUI xmlns:mso="http://schemas.microsoft.com/office/2006/01/customui">
  <mso:ribbon>
    <mso:qat>
      <mso:documentControls>
        <mso:control idQ="mso:FormControlComboBox" visible="true"/>
      </mso:documentControls>
    </mso:qat>
  </mso:ribbon>
</mso:customUI>
</file>