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autoCompressPictures="0"/>
  <bookViews>
    <workbookView xWindow="120" yWindow="135" windowWidth="15195" windowHeight="8085"/>
  </bookViews>
  <sheets>
    <sheet name="REKOD PRESTASI MURID SENI " sheetId="21" r:id="rId1"/>
    <sheet name="LAPORAN MURID (INDIVIDU)" sheetId="22" r:id="rId2"/>
    <sheet name="DATA PERNYATAAN TAHAP PGUASAAN" sheetId="5" r:id="rId3"/>
    <sheet name="GRAF PELAPORAN" sheetId="23" r:id="rId4"/>
  </sheet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D13" i="22"/>
  <c r="K8" l="1"/>
  <c r="K9"/>
  <c r="L9" s="1"/>
  <c r="K10"/>
  <c r="L10" s="1"/>
  <c r="K11"/>
  <c r="K12"/>
  <c r="L12" s="1"/>
  <c r="K13"/>
  <c r="L13" s="1"/>
  <c r="K14"/>
  <c r="K15"/>
  <c r="K16"/>
  <c r="L16" s="1"/>
  <c r="K17"/>
  <c r="L17" s="1"/>
  <c r="K18"/>
  <c r="K19"/>
  <c r="K20"/>
  <c r="L20" s="1"/>
  <c r="K21"/>
  <c r="L21" s="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7"/>
  <c r="D10"/>
  <c r="D9"/>
  <c r="P152" i="23"/>
  <c r="O152"/>
  <c r="N152"/>
  <c r="M152"/>
  <c r="L152"/>
  <c r="P150" s="1"/>
  <c r="K152"/>
  <c r="H152"/>
  <c r="G152"/>
  <c r="F152"/>
  <c r="E152"/>
  <c r="D152"/>
  <c r="C152"/>
  <c r="P134"/>
  <c r="O134"/>
  <c r="N134"/>
  <c r="M134"/>
  <c r="L134"/>
  <c r="K134"/>
  <c r="H134"/>
  <c r="G134"/>
  <c r="F134"/>
  <c r="E134"/>
  <c r="D134"/>
  <c r="C134"/>
  <c r="P116"/>
  <c r="O116"/>
  <c r="N116"/>
  <c r="M116"/>
  <c r="L116"/>
  <c r="K116"/>
  <c r="D116"/>
  <c r="H116"/>
  <c r="G116"/>
  <c r="F116"/>
  <c r="E116"/>
  <c r="C116"/>
  <c r="P98"/>
  <c r="O98"/>
  <c r="N98"/>
  <c r="M98"/>
  <c r="L98"/>
  <c r="K98"/>
  <c r="Z11" i="21"/>
  <c r="Z12"/>
  <c r="Z13"/>
  <c r="Z14"/>
  <c r="Z15"/>
  <c r="Z16"/>
  <c r="Z17"/>
  <c r="Z18"/>
  <c r="Z19"/>
  <c r="Z20"/>
  <c r="Z21"/>
  <c r="Z22"/>
  <c r="Z23"/>
  <c r="Z24"/>
  <c r="Z25"/>
  <c r="Z26"/>
  <c r="Z27"/>
  <c r="Z28"/>
  <c r="Z29"/>
  <c r="Z30"/>
  <c r="Z31"/>
  <c r="Z32"/>
  <c r="Z33"/>
  <c r="AA33" s="1"/>
  <c r="Z34"/>
  <c r="Z35"/>
  <c r="Z36"/>
  <c r="Z37"/>
  <c r="Z38"/>
  <c r="Z39"/>
  <c r="Z40"/>
  <c r="Z41"/>
  <c r="Z42"/>
  <c r="Z43"/>
  <c r="Z44"/>
  <c r="Z45"/>
  <c r="Z46"/>
  <c r="Z47"/>
  <c r="Z48"/>
  <c r="Z49"/>
  <c r="Z50"/>
  <c r="Z51"/>
  <c r="Z52"/>
  <c r="Z53"/>
  <c r="Z54"/>
  <c r="Z55"/>
  <c r="Z56"/>
  <c r="Z57"/>
  <c r="Z58"/>
  <c r="Z59"/>
  <c r="Z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10"/>
  <c r="G36" i="22"/>
  <c r="H36" s="1"/>
  <c r="G37"/>
  <c r="H37" s="1"/>
  <c r="G38"/>
  <c r="H38" s="1"/>
  <c r="G39"/>
  <c r="H39" s="1"/>
  <c r="G40"/>
  <c r="H40" s="1"/>
  <c r="H98" i="23"/>
  <c r="G98"/>
  <c r="F98"/>
  <c r="E98"/>
  <c r="D98"/>
  <c r="C98"/>
  <c r="H96" s="1"/>
  <c r="D11" i="22"/>
  <c r="U10" i="21"/>
  <c r="P80" i="23"/>
  <c r="O80"/>
  <c r="N80"/>
  <c r="M80"/>
  <c r="L80"/>
  <c r="K80"/>
  <c r="P78" s="1"/>
  <c r="H80"/>
  <c r="G80"/>
  <c r="F80"/>
  <c r="E80"/>
  <c r="D80"/>
  <c r="C80"/>
  <c r="M62"/>
  <c r="P62"/>
  <c r="O62"/>
  <c r="N62"/>
  <c r="L62"/>
  <c r="K62"/>
  <c r="P60" s="1"/>
  <c r="H62"/>
  <c r="G62"/>
  <c r="F62"/>
  <c r="E62"/>
  <c r="D62"/>
  <c r="C62"/>
  <c r="H60" s="1"/>
  <c r="P44"/>
  <c r="O44"/>
  <c r="N44"/>
  <c r="M44"/>
  <c r="L44"/>
  <c r="K44"/>
  <c r="P42" s="1"/>
  <c r="H44"/>
  <c r="G44"/>
  <c r="F44"/>
  <c r="E44"/>
  <c r="D44"/>
  <c r="C44"/>
  <c r="P26"/>
  <c r="O26"/>
  <c r="N26"/>
  <c r="M26"/>
  <c r="L26"/>
  <c r="K26"/>
  <c r="P24" s="1"/>
  <c r="H26"/>
  <c r="G26"/>
  <c r="F26"/>
  <c r="E26"/>
  <c r="D26"/>
  <c r="C26"/>
  <c r="P7"/>
  <c r="O7"/>
  <c r="N7"/>
  <c r="M7"/>
  <c r="L7"/>
  <c r="K7"/>
  <c r="H7"/>
  <c r="G7"/>
  <c r="F7"/>
  <c r="E7"/>
  <c r="D7"/>
  <c r="C7"/>
  <c r="G35" i="22"/>
  <c r="H35" s="1"/>
  <c r="G34"/>
  <c r="H34" s="1"/>
  <c r="G33"/>
  <c r="H33" s="1"/>
  <c r="G32"/>
  <c r="H32" s="1"/>
  <c r="G31"/>
  <c r="H31" s="1"/>
  <c r="G30"/>
  <c r="H30" s="1"/>
  <c r="G29"/>
  <c r="H29" s="1"/>
  <c r="G28"/>
  <c r="H28" s="1"/>
  <c r="G27"/>
  <c r="H27" s="1"/>
  <c r="G26"/>
  <c r="H26" s="1"/>
  <c r="G25"/>
  <c r="H25" s="1"/>
  <c r="G24"/>
  <c r="H24" s="1"/>
  <c r="G23"/>
  <c r="H23" s="1"/>
  <c r="L7"/>
  <c r="L8"/>
  <c r="D8" s="1"/>
  <c r="L11"/>
  <c r="L14"/>
  <c r="L15"/>
  <c r="L18"/>
  <c r="L19"/>
  <c r="L22"/>
  <c r="L23"/>
  <c r="L24"/>
  <c r="L25"/>
  <c r="L26"/>
  <c r="L27"/>
  <c r="L28"/>
  <c r="L29"/>
  <c r="L30"/>
  <c r="L31"/>
  <c r="L32"/>
  <c r="L33"/>
  <c r="L34"/>
  <c r="L35"/>
  <c r="L36"/>
  <c r="L37"/>
  <c r="L38"/>
  <c r="L39"/>
  <c r="L40"/>
  <c r="L41"/>
  <c r="L42"/>
  <c r="L43"/>
  <c r="L44"/>
  <c r="L45"/>
  <c r="L46"/>
  <c r="L47"/>
  <c r="L48"/>
  <c r="L49"/>
  <c r="L50"/>
  <c r="L51"/>
  <c r="L52"/>
  <c r="L53"/>
  <c r="L54"/>
  <c r="L55"/>
  <c r="F73" i="21"/>
  <c r="B62" i="22"/>
  <c r="B52"/>
  <c r="D12"/>
  <c r="B64"/>
  <c r="B63"/>
  <c r="A4"/>
  <c r="A2"/>
  <c r="A1"/>
  <c r="U39" i="21"/>
  <c r="K39"/>
  <c r="U32"/>
  <c r="K32"/>
  <c r="U52"/>
  <c r="K52"/>
  <c r="U53"/>
  <c r="K53"/>
  <c r="U24"/>
  <c r="K24"/>
  <c r="U38"/>
  <c r="K38"/>
  <c r="U49"/>
  <c r="K49"/>
  <c r="U29"/>
  <c r="K29"/>
  <c r="U14"/>
  <c r="K14"/>
  <c r="U26"/>
  <c r="K26"/>
  <c r="U23"/>
  <c r="K23"/>
  <c r="U57"/>
  <c r="K57"/>
  <c r="U30"/>
  <c r="K30"/>
  <c r="U15"/>
  <c r="K15"/>
  <c r="U17"/>
  <c r="K17"/>
  <c r="U43"/>
  <c r="K43"/>
  <c r="U46"/>
  <c r="K46"/>
  <c r="U20"/>
  <c r="K20"/>
  <c r="U48"/>
  <c r="K48"/>
  <c r="U13"/>
  <c r="K13"/>
  <c r="U59"/>
  <c r="K59"/>
  <c r="U50"/>
  <c r="K50"/>
  <c r="U54"/>
  <c r="K54"/>
  <c r="U22"/>
  <c r="K22"/>
  <c r="U45"/>
  <c r="K45"/>
  <c r="U44"/>
  <c r="K44"/>
  <c r="U11"/>
  <c r="K11"/>
  <c r="U47"/>
  <c r="K47"/>
  <c r="U16"/>
  <c r="K16"/>
  <c r="U25"/>
  <c r="K25"/>
  <c r="U35"/>
  <c r="K35"/>
  <c r="U40"/>
  <c r="K40"/>
  <c r="U36"/>
  <c r="K36"/>
  <c r="U12"/>
  <c r="K12"/>
  <c r="U56"/>
  <c r="K56"/>
  <c r="U28"/>
  <c r="K28"/>
  <c r="U42"/>
  <c r="K42"/>
  <c r="U19"/>
  <c r="K19"/>
  <c r="U31"/>
  <c r="K31"/>
  <c r="U41"/>
  <c r="K41"/>
  <c r="U51"/>
  <c r="K51"/>
  <c r="U27"/>
  <c r="K27"/>
  <c r="U58"/>
  <c r="K58"/>
  <c r="U34"/>
  <c r="K34"/>
  <c r="U18"/>
  <c r="K18"/>
  <c r="U37"/>
  <c r="K37"/>
  <c r="U21"/>
  <c r="K21"/>
  <c r="U55"/>
  <c r="K55"/>
  <c r="K10"/>
  <c r="U33"/>
  <c r="K33"/>
  <c r="AA10"/>
  <c r="AA12"/>
  <c r="AA11"/>
  <c r="AA13"/>
  <c r="H78" i="23" l="1"/>
  <c r="H150"/>
  <c r="H132"/>
  <c r="H114"/>
  <c r="P96"/>
  <c r="AA14" i="21"/>
  <c r="H42" i="23"/>
  <c r="P114"/>
  <c r="P132"/>
  <c r="AA17" i="21"/>
  <c r="AA31"/>
  <c r="AA52"/>
  <c r="AA37"/>
  <c r="AA41"/>
  <c r="AA22"/>
  <c r="AA57"/>
  <c r="AA26"/>
  <c r="AA29"/>
  <c r="AA53"/>
  <c r="AA21"/>
  <c r="AA18"/>
  <c r="AA58"/>
  <c r="AA42"/>
  <c r="AA45"/>
  <c r="AA54"/>
  <c r="AA46"/>
  <c r="AA30"/>
  <c r="AA49"/>
  <c r="AA34"/>
  <c r="AA25"/>
  <c r="AA50"/>
  <c r="AA38"/>
  <c r="AA55"/>
  <c r="AA27"/>
  <c r="AA19"/>
  <c r="AA28"/>
  <c r="AA40"/>
  <c r="AA47"/>
  <c r="AA44"/>
  <c r="AA20"/>
  <c r="AA43"/>
  <c r="AA15"/>
  <c r="AA32"/>
  <c r="AA51"/>
  <c r="AA56"/>
  <c r="AA36"/>
  <c r="AA16"/>
  <c r="AA59"/>
  <c r="AA48"/>
  <c r="AA23"/>
  <c r="AA24"/>
  <c r="AA39"/>
  <c r="AA35"/>
  <c r="P5" i="23"/>
  <c r="H24"/>
  <c r="H5"/>
</calcChain>
</file>

<file path=xl/comments1.xml><?xml version="1.0" encoding="utf-8"?>
<comments xmlns="http://schemas.openxmlformats.org/spreadsheetml/2006/main">
  <authors>
    <author>pkm23</author>
    <author>Mohd Shazlan Shahudin</author>
  </authors>
  <commentList>
    <comment ref="B8" authorId="0">
      <text>
        <r>
          <rPr>
            <sz val="9"/>
            <color indexed="81"/>
            <rFont val="Tahoma"/>
            <family val="2"/>
          </rPr>
          <t xml:space="preserve">SILA ISIKAN NAMA MURID DENGAN MENGGUNAKAN HURUF BESAR
</t>
        </r>
      </text>
    </comment>
    <comment ref="C8" authorId="1">
      <text>
        <r>
          <rPr>
            <sz val="9"/>
            <color indexed="81"/>
            <rFont val="Tahoma"/>
            <family val="2"/>
          </rPr>
          <t>SILA ISIKAN NO. SURAT BERANAK ATAU NO. KAD MY KID MURID</t>
        </r>
        <r>
          <rPr>
            <sz val="9"/>
            <color indexed="81"/>
            <rFont val="Tahoma"/>
            <family val="2"/>
          </rPr>
          <t xml:space="preserve">
</t>
        </r>
      </text>
    </comment>
    <comment ref="E9" authorId="1">
      <text>
        <r>
          <rPr>
            <sz val="9"/>
            <color indexed="81"/>
            <rFont val="Tahoma"/>
            <family val="2"/>
          </rPr>
          <t xml:space="preserve">ISIKAN TAHAP PENGUASAAN LUKISAN PADA LAJUR INI
</t>
        </r>
      </text>
    </comment>
    <comment ref="F9" authorId="1">
      <text>
        <r>
          <rPr>
            <sz val="9"/>
            <color indexed="81"/>
            <rFont val="Tahoma"/>
            <family val="2"/>
          </rPr>
          <t>ISIKAN TAHAP PENGUASAAN  CATAN PADA LAJUR INI</t>
        </r>
      </text>
    </comment>
    <comment ref="G9" authorId="1">
      <text>
        <r>
          <rPr>
            <sz val="9"/>
            <color indexed="81"/>
            <rFont val="Tahoma"/>
            <family val="2"/>
          </rPr>
          <t>ISIKAN TAHAP PENGUASAAN MONTAJ PADA LAJUR INI</t>
        </r>
      </text>
    </comment>
    <comment ref="H9" authorId="1">
      <text>
        <r>
          <rPr>
            <sz val="9"/>
            <color indexed="81"/>
            <rFont val="Tahoma"/>
            <family val="2"/>
          </rPr>
          <t xml:space="preserve">ISIKAN TAHAP PENGUASAAN  CETAKAN PADA LAJUR INI
</t>
        </r>
      </text>
    </comment>
    <comment ref="I9" authorId="1">
      <text>
        <r>
          <rPr>
            <sz val="9"/>
            <color indexed="81"/>
            <rFont val="Tahoma"/>
            <family val="2"/>
          </rPr>
          <t xml:space="preserve">ISIKAN TAHAP PENGUASAAN  STENSILAN PADA LAJUR INI
</t>
        </r>
      </text>
    </comment>
    <comment ref="J9" authorId="1">
      <text>
        <r>
          <rPr>
            <sz val="9"/>
            <color indexed="81"/>
            <rFont val="Tahoma"/>
            <family val="2"/>
          </rPr>
          <t>ISIKAN TAHAP PENGUASAAN  POSTER PADA LAJUR INI</t>
        </r>
      </text>
    </comment>
    <comment ref="L9" authorId="1">
      <text>
        <r>
          <rPr>
            <sz val="9"/>
            <color indexed="81"/>
            <rFont val="Tahoma"/>
            <family val="2"/>
          </rPr>
          <t xml:space="preserve">ISIKAN TAHAP PENGUASAAN  CATAN PADA LAJUR INI
</t>
        </r>
      </text>
    </comment>
    <comment ref="M9" authorId="1">
      <text>
        <r>
          <rPr>
            <sz val="9"/>
            <color indexed="81"/>
            <rFont val="Tahoma"/>
            <family val="2"/>
          </rPr>
          <t>ISIKAN TAHAP PENGUASAAN  CETAKAN KOLAJ LAJUR INI</t>
        </r>
      </text>
    </comment>
    <comment ref="N9" authorId="1">
      <text>
        <r>
          <rPr>
            <sz val="9"/>
            <color indexed="81"/>
            <rFont val="Tahoma"/>
            <family val="2"/>
          </rPr>
          <t xml:space="preserve">ISIKAN TAHAP PENGUASAAN  STENSILAN PADA LAJUR INI
</t>
        </r>
      </text>
    </comment>
    <comment ref="O9" authorId="1">
      <text>
        <r>
          <rPr>
            <sz val="9"/>
            <color indexed="81"/>
            <rFont val="Tahoma"/>
            <family val="2"/>
          </rPr>
          <t>ISIKAN TAHAP PENGUASAAN TIUPAN PADA LAJUR INI</t>
        </r>
      </text>
    </comment>
    <comment ref="P9" authorId="1">
      <text>
        <r>
          <rPr>
            <sz val="9"/>
            <color indexed="81"/>
            <rFont val="Tahoma"/>
            <family val="2"/>
          </rPr>
          <t>ISIKAN TAHAP PENGUASAAN  IKATAN DAN CELUPAN PADA LAJUR INI</t>
        </r>
      </text>
    </comment>
    <comment ref="R9" authorId="1">
      <text>
        <r>
          <rPr>
            <sz val="9"/>
            <color indexed="81"/>
            <rFont val="Tahoma"/>
            <family val="2"/>
          </rPr>
          <t xml:space="preserve">ISIKAN TAHAP PENGUASAAN  ARCA TIMBUL PADA LAJUR INI
</t>
        </r>
      </text>
    </comment>
    <comment ref="S9" authorId="1">
      <text>
        <r>
          <rPr>
            <sz val="9"/>
            <color indexed="81"/>
            <rFont val="Tahoma"/>
            <family val="2"/>
          </rPr>
          <t>ISIKAN TAHAP PENGUASAAN  ASEMBLAJ PADA LAJUR INI</t>
        </r>
      </text>
    </comment>
    <comment ref="T9" authorId="1">
      <text>
        <r>
          <rPr>
            <sz val="9"/>
            <color indexed="81"/>
            <rFont val="Tahoma"/>
            <family val="2"/>
          </rPr>
          <t xml:space="preserve">ISIKAN TAHAP PENGUASAAN STABAIL PADA LAJUR INI
</t>
        </r>
      </text>
    </comment>
    <comment ref="V9" authorId="1">
      <text>
        <r>
          <rPr>
            <sz val="9"/>
            <color indexed="81"/>
            <rFont val="Tahoma"/>
            <family val="2"/>
          </rPr>
          <t>ISIKAN TAHAP PENGUASAAN  TEKAT PADA LAJUR INI</t>
        </r>
      </text>
    </comment>
    <comment ref="W9" authorId="1">
      <text>
        <r>
          <rPr>
            <sz val="9"/>
            <color indexed="81"/>
            <rFont val="Tahoma"/>
            <family val="2"/>
          </rPr>
          <t xml:space="preserve">ISIKAN TAHAP PENGUASAAN  TENUNAN PADA LAJUR INI
</t>
        </r>
      </text>
    </comment>
    <comment ref="X9" authorId="1">
      <text>
        <r>
          <rPr>
            <sz val="9"/>
            <color indexed="81"/>
            <rFont val="Tahoma"/>
            <family val="2"/>
          </rPr>
          <t xml:space="preserve">ISIKAN TAHAP PENGUASAAN  ALAT PERTAHANAN DIRI PADA LAJUR INI
</t>
        </r>
      </text>
    </comment>
    <comment ref="Y9" authorId="1">
      <text>
        <r>
          <rPr>
            <sz val="9"/>
            <color indexed="81"/>
            <rFont val="Tahoma"/>
            <family val="2"/>
          </rPr>
          <t xml:space="preserve">ISIKAN TAHAP PENGUASAAN ALAT PERHIASAN DIRI PADA LAJUR INI
</t>
        </r>
      </text>
    </comment>
  </commentList>
</comments>
</file>

<file path=xl/sharedStrings.xml><?xml version="1.0" encoding="utf-8"?>
<sst xmlns="http://schemas.openxmlformats.org/spreadsheetml/2006/main" count="443" uniqueCount="241">
  <si>
    <t>BIL</t>
  </si>
  <si>
    <t>JANTINA</t>
  </si>
  <si>
    <t>:</t>
  </si>
  <si>
    <t>Nama Murid</t>
  </si>
  <si>
    <t>No. Surat Beranak</t>
  </si>
  <si>
    <t>Jantina</t>
  </si>
  <si>
    <t>Kelas</t>
  </si>
  <si>
    <t>Tarikh Pelaporan</t>
  </si>
  <si>
    <t>TAFSIRAN</t>
  </si>
  <si>
    <t>GURU BESAR</t>
  </si>
  <si>
    <t>BIL.</t>
  </si>
  <si>
    <t xml:space="preserve"> NAMA MURID</t>
  </si>
  <si>
    <t>LUKISAN</t>
  </si>
  <si>
    <t>CATAN</t>
  </si>
  <si>
    <t>POSTER</t>
  </si>
  <si>
    <t>CETAKAN</t>
  </si>
  <si>
    <t>IKATAN DAN CELUPAN</t>
  </si>
  <si>
    <t>L</t>
  </si>
  <si>
    <t>NO. SURAT BERANAK / MY KID</t>
  </si>
  <si>
    <t>MENGGAMBAR (25%)</t>
  </si>
  <si>
    <t xml:space="preserve">MEMBENTUK DAN MEMBUAT BINAAN (25%) </t>
  </si>
  <si>
    <t>MENGENAL KRAF TRADISIONAL (25%)</t>
  </si>
  <si>
    <t>MEMBUAT CORAK DAN REKAAN (25%)</t>
  </si>
  <si>
    <t>NAMA GURU MATA PELAJARAN:</t>
  </si>
  <si>
    <t>KELAS:</t>
  </si>
  <si>
    <t>Nama Guru Pendidikan Seni Visual</t>
  </si>
  <si>
    <t>MODUL</t>
  </si>
  <si>
    <t>AKTITIVI</t>
  </si>
  <si>
    <t>Berikut adalah pernyataan bagi kemahiran yang telah dikuasai</t>
  </si>
  <si>
    <t>GURU MATA PELAJARAN</t>
  </si>
  <si>
    <t>…………………………………………………………………………</t>
  </si>
  <si>
    <t>………………………………………………………………………..</t>
  </si>
  <si>
    <t>P</t>
  </si>
  <si>
    <t>AKTIVITI 1</t>
  </si>
  <si>
    <t>AKTIVITI 2</t>
  </si>
  <si>
    <t>AKTIVITI 3</t>
  </si>
  <si>
    <t>AKTIVITI 4</t>
  </si>
  <si>
    <t>AKTIVITI 5</t>
  </si>
  <si>
    <t>AKTIVITI 6</t>
  </si>
  <si>
    <t>AKTIVITI 7</t>
  </si>
  <si>
    <t xml:space="preserve"> AKTIVITI 8</t>
  </si>
  <si>
    <t>AKTIVITI 9</t>
  </si>
  <si>
    <t xml:space="preserve"> AKTIVITI 10</t>
  </si>
  <si>
    <t xml:space="preserve"> AKTIVITI 11</t>
  </si>
  <si>
    <t>AKTIVITI 14</t>
  </si>
  <si>
    <t>AKTIVITI 15</t>
  </si>
  <si>
    <t>AKTIVITI 16</t>
  </si>
  <si>
    <t>AKTIVITI 17</t>
  </si>
  <si>
    <t>AKTIVITI 18</t>
  </si>
  <si>
    <t>…………………………………………………</t>
  </si>
  <si>
    <t>TAHAP PENGUASAAN MENGGAMBAR</t>
  </si>
  <si>
    <t>TAHAP PENGUASAAN MEMBUAT CORAK DAN REKAAN</t>
  </si>
  <si>
    <t>TAHAP PENGUASAAN MEMBENTUK DAN MEMBUAT BINAAN</t>
  </si>
  <si>
    <t>TAHAP PENGUASAAN MENGENAL KRAF TRADISIONAL</t>
  </si>
  <si>
    <t>TAHAP PENGUASAAN KESELURUHAN PENDIDIKAN SENI VISUAL</t>
  </si>
  <si>
    <t>TAHAP PENGUASAAN</t>
  </si>
  <si>
    <t>TAHAP  5</t>
  </si>
  <si>
    <t>TAHAP 6</t>
  </si>
  <si>
    <t>TAHAP 4</t>
  </si>
  <si>
    <t xml:space="preserve"> TAHAP 3</t>
  </si>
  <si>
    <t>TAHAP 2</t>
  </si>
  <si>
    <t>TAHAP 1</t>
  </si>
  <si>
    <t>PERNYATAAN TAFSIRAN</t>
  </si>
  <si>
    <t>DATA PERNYATAAN TAHAP PENGUSAAN</t>
  </si>
  <si>
    <t>Mengenal, mengetahui dan memerihal bahasa seni visual, media serta proses dan teknik pada karya lukisan di samping mengamalkan nilai-nilai murni.</t>
  </si>
  <si>
    <t>Mengetahui, memahami dan menjelaskan bahasa seni visual, media serta proses dan teknik pada karya lukisan di samping mengamalkan nilai-nilai murni.</t>
  </si>
  <si>
    <t>Mengaplikasikan pengetahuan dan kefahaman bahasa seni visual, media serta proses dan teknik dalam penghasilan karya lukisan di samping mengamalkan nilai-nilai murni.</t>
  </si>
  <si>
    <t>Menzahirkan idea,  pengetahuan dan kefahaman bahasa seni visual, media serta proses dan teknik dalam penghasilan karya lukisan yang betul dan mengikut disiplin di samping mengamalkan nilai-nilai murni.</t>
  </si>
  <si>
    <t>Menzahirkan idea,  pengetahuan dan kefahaman bahasa seni visual, media serta proses dan teknik dalam penghasilan karya lukisan yang betul dan kreatif serta  mengikut disiplin di samping mengamalkan nilai-nilai murni.</t>
  </si>
  <si>
    <t>Menzahirkan idea berpandukan kemahiran bahasa seni visual, proses dan teknik dalam penghasilan karya lukisan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</si>
  <si>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karya catan di samping mengamalkan nilai-nilai murni.</t>
  </si>
  <si>
    <t>Mengetahui, memahami dan menjelaskan bahasa seni visual, media serta proses dan teknik pada karya catan di samping mengamalkan nilai-nilai murni.</t>
  </si>
  <si>
    <t>Mengaplikasikan pengetahuan dan kefahaman bahasa seni visual, media serta proses dan teknik dalam penghasilan karya catan di samping mengamalkan nilai-nilai murni.</t>
  </si>
  <si>
    <t>Menzahirkan idea,  pengetahuan dan kefahaman bahasa seni visual, media serta proses dan teknik dalam penghasilan karya catan yang betul dan mengikut disiplin di samping mengamalkan nilai-nilai murni.</t>
  </si>
  <si>
    <t>Menzahirkan idea,  pengetahuan dan kefahaman bahasa seni visual, media serta proses dan teknik dalam penghasilan karya catan yang betul dan kreatif serta  mengikut disiplin di samping mengamalkan nilai-nilai murni.</t>
  </si>
  <si>
    <t>Menzahirkan idea berpandukan kemahiran bahasa seni visual, proses dan teknik dalam penghasilan karya catan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</si>
  <si>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gambar teknik montaj di samping mengamalkan nilai-nilai murni.</t>
  </si>
  <si>
    <t>Mengetahui, memahami dan menjelaskan bahasa seni visual, media serta proses dan teknik pada gambar teknik montaj di samping mengamalkan nilai-nilai murni.</t>
  </si>
  <si>
    <t>Mengaplikasikan pengetahuan dan kefahaman bahasa seni visual, media serta proses dan teknik dalam penghasilan gambar teknik montaj di samping mengamalkan nilai-nilai murni</t>
  </si>
  <si>
    <t>Menzahirkan idea,  pengetahuan dan kefahaman bahasa seni visual, media serta proses dan teknik dalam penghasilan gambar teknik montaj yang betul dan mengikut disiplin di samping mengamalkan nilai-nilai murni.</t>
  </si>
  <si>
    <t>Menzahirkan idea,  pengetahuan dan kefahaman bahasa seni visual, media serta proses dan teknik dalam penghasilan gambar teknik montaj yang betul dan kreatif serta  mengikut disiplin di samping mengamalkan nilai-nilai murni.</t>
  </si>
  <si>
    <t>Menzahirkan idea berpandukan kemahiran bahasa seni visual, proses dan teknik dalam penghasilan gambar teknik montaj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</si>
  <si>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gambar teknik cetakan di samping mengamalkan nilai-nilai murni.</t>
  </si>
  <si>
    <t>Mengetahui, memahami dan menjelaskan bahasa seni visual, media serta proses dan teknik pada gambar teknik cetakan di samping mengamalkan nilai-nilai murni.</t>
  </si>
  <si>
    <t>Mengaplikasikan pengetahuan dan kefahaman bahasa seni visual, media serta proses dan teknik dalam penghasilan gambar teknik cetakan di samping mengamalkan nilai-nilai murni.</t>
  </si>
  <si>
    <t>Menzahirkan idea,  pengetahuan dan kefahaman bahasa seni visual, media serta proses dan teknik dalam penghasilan gambar teknik cetakan yang betul dan mengikut disiplin di samping mengamalkan nilai-nilai murni.</t>
  </si>
  <si>
    <t>Menzahirkan idea,  pengetahuan dan kefahaman bahasa seni visual, media serta proses dan teknik dalam penghasilan gambar teknik cetakan yang betul dan kreatif serta  mengikut disiplin di samping mengamalkan nilai-nilai murni.</t>
  </si>
  <si>
    <t>Menzahirkan idea berpandukan kemahiran bahasa seni visual, proses dan teknik dalam penghasilan gambar teknik cetakan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</si>
  <si>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gambar teknik stensilan di samping mengamalkan nilai-nilai murni.</t>
  </si>
  <si>
    <t>Mengetahui, memahami dan menjelaskan bahasa seni visual, media serta proses dan teknik pada gambar teknik stensilan di samping mengamalkan nilai-nilai murni.</t>
  </si>
  <si>
    <t>Mengaplikasikan pengetahuan dan kefahaman bahasa seni visual, media serta proses dan teknik dalam penghasilan gambar teknik stensilan di samping mengamalkan nilai-nilai murni.</t>
  </si>
  <si>
    <t>Menzahirkan idea,  pengetahuan dan kefahaman bahasa seni visual, media serta proses dan teknik dalam penghasilan gambar teknik stensilan yang betul dan mengikut disiplin di samping mengamalkan nilai-nilai murni.</t>
  </si>
  <si>
    <t>Menzahirkan idea,  pengetahuan dan kefahaman bahasa seni visual, media serta proses dan teknik dalam penghasilan gambar teknik stensilan yang betul dan kreatif serta  mengikut disiplin di samping mengamalkan nilai-nilai murni.</t>
  </si>
  <si>
    <t>Menzahirkan idea berpandukan kemahiran bahasa seni visual, proses dan teknik dalam penghasilan gambar teknik stensilan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</si>
  <si>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karya poster di samping mengamalkan nilai-nilai murni.</t>
  </si>
  <si>
    <t>Mengetahui, memahami dan menjelaskan bahasa seni visual, media serta proses dan teknik pada karya poster di samping mengamalkan nilai-nilai murni.</t>
  </si>
  <si>
    <t>Mengaplikasikan pengetahuan dan kefahaman bahasa seni visual, media serta proses dan teknik dalam penghasilan karya poster di samping mengamalkan nilai-nilai murni.</t>
  </si>
  <si>
    <t>Menzahirkan idea,  pengetahuan dan kefahaman bahasa seni visual, media serta proses dan teknik dalam penghasilan karya poster yang betul dan mengikut disiplin di samping mengamalkan nilai-nilai murni.</t>
  </si>
  <si>
    <t>Menzahirkan idea,  pengetahuan dan kefahaman bahasa seni visual, media serta proses dan teknik dalam penghasilan karya poster yang betul dan kreatif serta  mengikut disiplin di samping mengamalkan nilai-nilai murni.</t>
  </si>
  <si>
    <t>Menzahirkan idea berpandukan kemahiran bahasa seni visual, proses dan teknik dalam penghasilan karya poster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</si>
  <si>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karya  corak terancang teknik catan di samping mengamalkan nilai-nilai murni.</t>
  </si>
  <si>
    <t>Mengetahui, memahami dan menjelaskan bahasa seni visual, media serta proses dan teknik pada karya corak terancang teknik catan di samping mengamalkan nilai-nilai murni.</t>
  </si>
  <si>
    <t>Mengaplikasikan pengetahuan dan kefahaman bahasa seni visual, media serta proses dan teknik dalam penghasilan karya corak terancang teknik catan di samping mengamalkan nilai-nilai murni.</t>
  </si>
  <si>
    <t>Menzahirkan idea,  pengetahuan dan kefahaman bahasa seni visual, media serta proses dan teknik dalam penghasilan karya corak terancang teknik catan yang betul dan mengikut disiplin di samping mengamalkan nilai-nilai murni.</t>
  </si>
  <si>
    <t>Menzahirkan idea,  pengetahuan dan kefahaman bahasa seni visual, media serta proses dan teknik dalam penghasilan karya corak terancang teknik catan yang betul dan kreatif serta  mengikut disiplin di samping mengamalkan nilai-nilai murni.</t>
  </si>
  <si>
    <t>Menzahirkan idea berpandukan kemahiran bahasa seni visual, proses dan teknik dalam penghasilan karya corak terancang teknik catan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</si>
  <si>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Mengenal, mengetahui dan memerihal bahasa seni visual, media serta proses dan teknik pada karya corak terancang teknik kolaj di samping mengamalkan nilai-nilai murni.</t>
  </si>
  <si>
    <t>Mengetahui, memahami dan menjelaskan bahasa seni visual, media serta proses dan teknik pada karya corak terancang teknik kolaj di samping mengamalkan nilai-nilai murni.</t>
  </si>
  <si>
    <t>Mengaplikasikan pengetahuan dan kefahaman bahasa seni visual, media serta proses dan teknik dalam penghasilan karya corak terancang teknik kolaj di samping mengamalkan nilai-nilai murni.</t>
  </si>
  <si>
    <t>Menzahirkan idea,  pengetahuan dan kefahaman bahasa seni visual, media serta proses dan teknik dalam penghasilan karya corak terancang teknik kolaj yang betul dan mengikut disiplin di samping mengamalkan nilai-nilai murni.</t>
  </si>
  <si>
    <t>Menzahirkan idea,  pengetahuan dan kefahaman bahasa seni visual, media serta proses dan teknik dalam penghasilan karya corak terancang teknik kolaj yang betul dan kreatif serta  mengikut disiplin di samping mengamalkan nilai-nilai murni.</t>
  </si>
  <si>
    <t>Menzahirkan idea berpandukan kemahiran bahasa seni visual, proses dan teknik dalam penghasilan karya corak terancang teknik kolaj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</si>
  <si>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2 / MEMBUAT CORAK DAN REKAAN - STENSILAN</t>
  </si>
  <si>
    <t>MODUL 1 / MENGGAMBAR - POSTER</t>
  </si>
  <si>
    <t>MODUL 1 / MENGGAMBAR - STENSILAN</t>
  </si>
  <si>
    <t>MODUL 1 / MENGGAMBAR - CETAKAN</t>
  </si>
  <si>
    <t>MODUL 1 / MENGGAMBAR - MONTAJ</t>
  </si>
  <si>
    <t>MODUL 1 / MENGGAMBAR - CATAN</t>
  </si>
  <si>
    <t>MODUL 1 / MENGGAMBAR - LUKISAN</t>
  </si>
  <si>
    <t>MODUL 2 / MEMBUAT CORAK DAN REKAAN - CATAN</t>
  </si>
  <si>
    <t>MODUL 2 / MEMBUAT CORAK DAN REKAAN - KOLAJ</t>
  </si>
  <si>
    <t>Mengenal, mengetahui dan memerihal bahasa seni visual, media serta proses dan teknik pada karya corak terancang teknik stensilan di samping mengamalkan nilai-nilai murni.</t>
  </si>
  <si>
    <t>Mengetahui, memahami dan menjelaskan bahasa seni visual, media serta proses dan teknik pada karya corak terancang teknik stensilan di samping mengamalkan nilai-nilai murni.</t>
  </si>
  <si>
    <t>Mengaplikasikan pengetahuan dan kefahaman bahasa seni visual, media serta proses dan teknik dalam penghasilan karya corak terancang teknik stensilan di samping mengamalkan nilai-nilai murni.</t>
  </si>
  <si>
    <t>Menzahirkan idea,  pengetahuan dan kefahaman bahasa seni visual, media serta proses dan teknik dalam penghasilan karya corak terancang teknik stensilan yang betul dan mengikut disiplin di samping mengamalkan nilai-nilai murni.</t>
  </si>
  <si>
    <t>Menzahirkan idea,  pengetahuan dan kefahaman bahasa seni visual, media serta proses dan teknik dalam penghasilan karya corak terancang teknik stensilan yang betul dan kreatif serta  mengikut disiplin di samping mengamalkan nilai-nilai murni.</t>
  </si>
  <si>
    <t>Menzahirkan idea berpandukan kemahiran bahasa seni visual, proses dan teknik dalam penghasilan karya corak terancang teknik stensilan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</si>
  <si>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2 / MEMBUAT CORAK DAN REKAAN - TIUPAN</t>
  </si>
  <si>
    <t>Mengenal, mengetahui dan memerihal bahasa seni visual, media serta proses dan teknik pada karya corak tidak terancang teknik tiupan di samping mengamalkan nilai-nilai murni.</t>
  </si>
  <si>
    <t>Mengetahui, memahami dan menjelaskan bahasa seni visual, media serta proses dan teknik pada karya corak tidak terancang teknik tiupan di samping mengamalkan nilai-nilai murni.</t>
  </si>
  <si>
    <t>Mengaplikasikan pengetahuan dan kefahaman bahasa seni visual, media serta proses dan teknik dalam penghasilan karya corak tidak terancang teknik tiupan di samping mengamalkan nilai-nilai murni.</t>
  </si>
  <si>
    <t>Menzahirkan idea,  pengetahuan dan kefahaman bahasa seni visual, media serta proses dan teknik dalam penghasilan karya corak tidak terancang teknik tiupan yang betul dan mengikut disiplin di samping mengamalkan nilai-nilai murni.</t>
  </si>
  <si>
    <t>Menzahirkan idea,  pengetahuan dan kefahaman bahasa seni visual, media serta proses dan teknik dalam penghasilan karya corak tidak terancang teknik tiupan yang betul dan kreatif serta  mengikut disiplin di samping mengamalkan nilai-nilai murni.</t>
  </si>
  <si>
    <t>Menzahirkan idea berpandukan kemahiran bahasa seni visual, proses dan teknik dalam penghasilan karya corak tidak terancang teknik tiupan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</si>
  <si>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2 / MEMBUAT CORAK DAN REKAAN - IKATAN DAN CELUPAN</t>
  </si>
  <si>
    <t>Mengenal, mengetahui dan memerihal bahasa seni visual, media serta proses dan teknik pada karya corak tidak terancang teknik ikatan dan celupan di samping mengamalkan nilai-nilai murni.</t>
  </si>
  <si>
    <t>Mengetahui, memahami dan menjelaskan bahasa seni visual, media serta proses dan teknik pada karya corak tidak terancang teknik ikatan dan celupan di samping mengamalkan nilai-nilai murni.</t>
  </si>
  <si>
    <t>Mengaplikasikan pengetahuan dan kefahaman bahasa seni visual, media serta proses dan teknik dalam penghasilan karya corak tidak terancang teknik ikatan dan celupan di samping mengamalkan nilai-nilai murni.</t>
  </si>
  <si>
    <t>Menzahirkan idea,  pengetahuan dan kefahaman bahasa seni visual, media serta proses dan teknik dalam penghasilan karya corak tidak terancang teknik ikatan dan celupan yang betul dan mengikut disiplin di samping mengamalkan nilai-nilai murni.</t>
  </si>
  <si>
    <t>Menzahirkan idea,  pengetahuan dan kefahaman bahasa seni visual, media serta proses dan teknik dalam penghasilan karya corak tidak terancang teknik ikatan dan celupan yang betul dan kreatif serta  mengikut disiplin di samping mengamalkan nilai-nilai murni.</t>
  </si>
  <si>
    <t>Menzahirkan idea berpandukan kemahiran bahasa seni visual, proses dan teknik dalam penghasilan karya corak tidak terancang teknik ikatan dan celupan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</si>
  <si>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 xml:space="preserve">MODUL 3 / MEMBENTUK DAN MEMBUAT BINAAN - ARCA TIMBUL </t>
  </si>
  <si>
    <t>Mengenal, mengetahui dan memerihal bahasa seni visual, media serta proses dan teknik pada arca timbul di samping mengamalkan nilai-nilai murni.</t>
  </si>
  <si>
    <t>Mengetahui, memahami dan menjelaskan bahasa seni visual, media serta proses dan teknik pada arca timbul di samping mengamalkan nilai-nilai murni.</t>
  </si>
  <si>
    <t>Mengaplikasikan pengetahuan dan kefahaman bahasa seni visual, media serta proses dan teknik dalam penghasilan arca timbul di samping mengamalkan nilai-nilai murni.</t>
  </si>
  <si>
    <t>Menzahirkan idea,  pengetahuan dan kefahaman bahasa seni visual, media serta proses dan teknik dalam penghasilan arca timbul yang betul dan mengikut disiplin di samping mengamalkan nilai-nilai murni.</t>
  </si>
  <si>
    <t>Menzahirkan idea,  pengetahuan dan kefahaman bahasa seni visual, media serta proses dan teknik dalam penghasilan arca timbul yang betul dan kreatif serta  mengikut disiplin di samping mengamalkan nilai-nilai murni.</t>
  </si>
  <si>
    <t>Menzahirkan idea berpandukan kemahiran bahasa seni visual, proses dan teknik dalam penghasilan karya arca timbul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</si>
  <si>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3 / MEMBENTUK DAN MEMBUAT BINAAN - ASEMBLAJ</t>
  </si>
  <si>
    <t>Mengenal, mengetahui dan memerihal bahasa seni visual, media serta proses dan teknik pada asemblaj di samping mengamalkan nilai-nilai murni.</t>
  </si>
  <si>
    <t>Mengetahui, memahami dan menjelaskan bahasa seni visual, media serta proses dan teknik pada asemblaj di samping mengamalkan nilai-nilai murni.</t>
  </si>
  <si>
    <t>Mengaplikasikan pengetahuan dan kefahaman bahasa seni visual, media serta proses dan teknik dalam penghasilan asemblaj di samping mengamalkan nilai-nilai murni.</t>
  </si>
  <si>
    <t>Menzahirkan idea,  pengetahuan dan kefahaman bahasa seni visual, media serta proses dan teknik dalam penghasilan asemblaj yang betul dan mengikut disiplin di samping mengamalkan nilai-nilai murni.</t>
  </si>
  <si>
    <t>Menzahirkan idea,  pengetahuan dan kefahaman bahasa seni visual, media serta proses dan teknik dalam penghasilan asemblaj yang betul dan kreatif serta  mengikut disiplin di samping mengamalkan nilai-nilai murni.</t>
  </si>
  <si>
    <t>Menzahirkan idea berpandukan kemahiran bahasa seni visual, proses dan teknik dalam penghasilan asemblaj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</si>
  <si>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3 / MEMBENTUK DAN MEMBUAT BINAAN -  STABAIL</t>
  </si>
  <si>
    <t>Mengenal, mengetahui dan memerihal bahasa seni visual, media serta proses dan teknik pada stabail di samping mengamalkan nilai-nilai murni.</t>
  </si>
  <si>
    <t>Mengetahui, memahami dan menjelaskan bahasa seni visual, media serta proses dan teknik pada stabail di samping mengamalkan nilai-nilai murni.</t>
  </si>
  <si>
    <t>Mengaplikasikan pengetahuan dan kefahaman bahasa seni visual, media serta proses dan teknik dalam penghasilan stabail di samping mengamalkan nilai-nilai murni.</t>
  </si>
  <si>
    <t>Menzahirkan idea,  pengetahuan dan kefahaman bahasa seni visual, media serta proses dan teknik dalam penghasilan stabail yang betul dan mengikut disiplin di samping mengamalkan nilai-nilai murni.</t>
  </si>
  <si>
    <t>Menzahirkan idea,  pengetahuan dan kefahaman bahasa seni visual, media serta proses dan teknik dalam penghasilan stabail yang betul dan kreatif serta  mengikut disiplin di samping mengamalkan nilai-nilai murni.</t>
  </si>
  <si>
    <t>Menzahirkan idea berpandukan kemahiran bahasa seni visual, proses dan teknik dalam penghasilan stabail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</si>
  <si>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4 / MENGENAL KRAF TRADISIONAL - TEKAT</t>
  </si>
  <si>
    <t>Mengenal, mengetahui dan memerihal bahasa seni visual, media serta proses dan teknik pada corak tekat di samping mengamalkan nilai-nilai murni.</t>
  </si>
  <si>
    <t>Mengetahui, memahami dan menjelaskan bahasa seni visual, media serta proses dan teknik pada corak tekat di samping mengamalkan nilai-nilai murni.</t>
  </si>
  <si>
    <t>Mengaplikasikan pengetahuan dan kefahaman bahasa seni visual, media serta proses dan teknik dalam penghasilan corak tekat di samping mengamalkan nilai-nilai murni.</t>
  </si>
  <si>
    <t>Menzahirkan idea,  pengetahuan dan kefahaman bahasa seni visual, media serta proses dan teknik dalam penghasilan corak tekat yang betul dan mengikut disiplin di samping mengamalkan nilai-nilai murni.</t>
  </si>
  <si>
    <t>Menzahirkan idea,  pengetahuan dan kefahaman bahasa seni visual, media serta proses dan teknik dalam penghasilan corak tekat yang betul dan kreatif serta  mengikut disiplin di samping mengamalkan nilai-nilai murni.</t>
  </si>
  <si>
    <t>Menzahirkan idea berpandukan kemahiran bahasa seni visual, proses dan teknik dalam penghasilan corak tekat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</si>
  <si>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MODUL 3 / MENGENAL KRAF TRADISIONAL - TENUNAN</t>
  </si>
  <si>
    <t>Mengenal, mengetahui dan memerihal bahasa seni visual, media serta proses dan teknik pada tenunan mudah di samping mengamalkan nilai-nilai murni.</t>
  </si>
  <si>
    <t>Mengetahui, memahami dan menjelaskan bahasa seni visual, media serta proses dan teknik pada tenunan mudah di samping mengamalkan nilai-nilai murni.</t>
  </si>
  <si>
    <t>Mengaplikasikan pengetahuan dan kefahaman bahasa seni visual, media serta proses dan teknik dalam penghasilan tenunan mudah di samping mengamalkan nilai-nilai murni.</t>
  </si>
  <si>
    <t>Menzahirkan idea,  pengetahuan dan kefahaman bahasa seni visual, media serta proses dan teknik dalam penghasilan tenunan mudah yang betul dan mengikut disiplin di samping mengamalkan nilai-nilai murni.</t>
  </si>
  <si>
    <t>Menzahirkan idea,  pengetahuan dan kefahaman bahasa seni visual, media serta proses dan teknik dalam penghasilan tenunan mudah yang betul dan kreatif serta  mengikut disiplin di samping mengamalkan nilai-nilai murni.</t>
  </si>
  <si>
    <t>Menzahirkan idea berpandukan kemahiran bahasa seni visual, proses dan teknik dalam penghasilan tenunan mudah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</si>
  <si>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 xml:space="preserve"> AKTIVITI 12</t>
  </si>
  <si>
    <t>AKTIVITI 13</t>
  </si>
  <si>
    <t>MODUL 4 / MENGENAL KRAF TRADISIONAL - ALAT PERTAHANAN DIRI</t>
  </si>
  <si>
    <t>Mengenal, mengetahui dan memerihal bahasa seni visual, media serta proses dan teknik pada model alat pertahanan diri di samping mengamalkan nilai-nilai murni.</t>
  </si>
  <si>
    <t>Mengetahui, memahami dan menjelaskan bahasa seni visual, media serta proses dan teknik pada model alat pertahanan diri di samping mengamalkan nilai-nilai murni.</t>
  </si>
  <si>
    <t>Mengaplikasikan pengetahuan dan kefahaman bahasa seni visual, media serta proses dan teknik dalam penghasilan model alat pertahanan diri di samping mengamalkan nilai-nilai murni.</t>
  </si>
  <si>
    <t>Menzahirkan idea,  pengetahuan dan kefahaman bahasa seni visual, media serta proses dan teknik dalam penghasilan model alat pertahanan diri yang betul dan mengikut disiplin di samping mengamalkan nilai-nilai murni.</t>
  </si>
  <si>
    <t>Menzahirkan idea,  pengetahuan dan kefahaman bahasa seni visual, media serta proses dan teknik dalam penghasilan model alat pertahanan diri yang betul dan kreatif serta  mengikut disiplin di samping mengamalkan nilai-nilai murni.</t>
  </si>
  <si>
    <t>Menzahirkan idea berpandukan kemahiran bahasa seni visual, proses dan teknik dalam penghasilan model alat pertahanan diri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</si>
  <si>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 xml:space="preserve">MODUL 4 / MENGENAL KRAF TRADISIONAL - ALAT PERHIASAN DIRI </t>
  </si>
  <si>
    <t>Mengenal, mengetahui dan memerihal bahasa seni visual, media serta proses dan teknik pada model alat perhiasan diri di samping mengamalkan nilai-nilai murni.</t>
  </si>
  <si>
    <t>Mengetahui, memahami dan menjelaskan bahasa seni visual, media serta proses dan teknik pada model alat perhiasan diri di samping mengamalkan nilai-nilai murni.</t>
  </si>
  <si>
    <t>Mengaplikasikan pengetahuan dan kefahaman bahasa seni visual, media serta proses dan teknik dalam penghasilan model alat perhiasan diri di samping mengamalkan nilai-nilai murni.</t>
  </si>
  <si>
    <t>Menzahirkan idea,  pengetahuan dan kefahaman bahasa seni visual, media serta proses dan teknik dalam penghasilan model alat perhiasan diri yang betul dan mengikut disiplin di samping mengamalkan nilai-nilai murni.</t>
  </si>
  <si>
    <t>Menzahirkan idea berpandukan kemahiran bahasa seni visual, proses dan teknik dalam penghasilan model alat perhiasan diri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t>
  </si>
  <si>
    <t>Menzahirkan idea,  pengetahuan dan kefahaman bahasa seni visual, media serta proses dan teknik dalam penghasilan model alat perhiasan diri yang betul dan kreatif serta  mengikut disiplin di samping mengamalkan nilai-nilai murni.</t>
  </si>
  <si>
    <t>Keseluruhan Prestasi Pendidikan Seni Visual Tahun 5</t>
  </si>
  <si>
    <t>MODUL 1 - MENGGAMBAR</t>
  </si>
  <si>
    <t>MODUL 2 - MEMBUAT CORAK DAN REKAAN</t>
  </si>
  <si>
    <t>MODUL 3 - MEMBENTUK DAN MEMBUAT BINAAN</t>
  </si>
  <si>
    <t>MODUL 4 - MENGENAL KRAF TRADISIONAL</t>
  </si>
  <si>
    <t>MONTAJ</t>
  </si>
  <si>
    <t>STENSILAN</t>
  </si>
  <si>
    <t>KOLAJ</t>
  </si>
  <si>
    <t>TIUPAN</t>
  </si>
  <si>
    <t>ARCA TIMBUL</t>
  </si>
  <si>
    <t>ASEMBLAJ</t>
  </si>
  <si>
    <t>STABAIL</t>
  </si>
  <si>
    <t>TEKAT</t>
  </si>
  <si>
    <t>TENUNAN</t>
  </si>
  <si>
    <t>ALAT PERHIASAN DIRI</t>
  </si>
  <si>
    <t>ALAT PERTAHANAN DIRI</t>
  </si>
  <si>
    <t>ALAT PTAHANAN DIRI</t>
  </si>
  <si>
    <t>1) GRAF MENGGAMBAR LUKISAN</t>
  </si>
  <si>
    <t>2) GRAF MENGGAMBAR CATAN</t>
  </si>
  <si>
    <t>3) GRAF MENGGAMBAR MONTAJ</t>
  </si>
  <si>
    <t>4) GRAF MENGGAMBAR CETAKAN</t>
  </si>
  <si>
    <t>5) GRAF MENGGAMBAR STENSILAN</t>
  </si>
  <si>
    <t>6) GRAF MENGGAMBAR POSTER</t>
  </si>
  <si>
    <t>7) GRAF MENCORAK CATAN</t>
  </si>
  <si>
    <t>8) GRAF MENCORAK KOLAJ</t>
  </si>
  <si>
    <t>9) GRAF MENCORAK STENSILAN</t>
  </si>
  <si>
    <t>10) GRAF MENCORAK TIUPAN</t>
  </si>
  <si>
    <t>11) GRAF MENCORAK IKATAN DAN CELUPAN</t>
  </si>
  <si>
    <t>12) GRAF BINAAN ARCA TIMBUL</t>
  </si>
  <si>
    <t>13) GRAF BINAAN ASEMBLAJ</t>
  </si>
  <si>
    <t>14) GRAF BINAAN STABAIL</t>
  </si>
  <si>
    <t>15) GRAF KRAF TEKAT</t>
  </si>
  <si>
    <t>16) GRAF KRAF TENUNAN</t>
  </si>
  <si>
    <t>17) GRAF KRAF  ALAT PERMAINAN</t>
  </si>
  <si>
    <t>18) GRAF KRAF ALAT PERHIASAN DIRI</t>
  </si>
  <si>
    <t>GRAF AKTIVITI PENDIDIKAN SENI VISUAL</t>
  </si>
  <si>
    <t>PERTENGAHAN TAHUN MATA PELAJARAN PENDIDIKAN SENI VISUAL TAHUN 5</t>
  </si>
  <si>
    <t>SEKOLAH :</t>
  </si>
  <si>
    <t>ALAMAT :</t>
  </si>
  <si>
    <t>PENILAIAN :</t>
  </si>
  <si>
    <t xml:space="preserve">SJK(C) LOK KHOON
</t>
  </si>
  <si>
    <t>KAMPUNG AYER JERNEH, KEMASIK, KEMAMAN, TERENGGANU</t>
  </si>
  <si>
    <t>PN.LAI YEN FANG</t>
  </si>
  <si>
    <t>5 MERAH</t>
  </si>
  <si>
    <t>LIM SI SEAN</t>
  </si>
  <si>
    <t>SAW JIN CHENG</t>
  </si>
  <si>
    <t>THAM JIA LE</t>
  </si>
  <si>
    <t>LEE YEN NIE</t>
  </si>
  <si>
    <t>PN. TAN SWEE YING</t>
  </si>
</sst>
</file>

<file path=xl/styles.xml><?xml version="1.0" encoding="utf-8"?>
<styleSheet xmlns="http://schemas.openxmlformats.org/spreadsheetml/2006/main">
  <fonts count="22">
    <font>
      <sz val="11"/>
      <color theme="1"/>
      <name val="Calibri"/>
      <family val="2"/>
      <scheme val="minor"/>
    </font>
    <font>
      <sz val="11"/>
      <color theme="1"/>
      <name val="Arial"/>
      <family val="2"/>
    </font>
    <font>
      <sz val="9"/>
      <color indexed="81"/>
      <name val="Tahoma"/>
      <family val="2"/>
    </font>
    <font>
      <sz val="11"/>
      <color theme="1"/>
      <name val="Arial Narrow"/>
      <family val="2"/>
    </font>
    <font>
      <b/>
      <sz val="11"/>
      <color theme="1"/>
      <name val="Arial Narrow"/>
      <family val="2"/>
    </font>
    <font>
      <sz val="12"/>
      <color theme="1"/>
      <name val="Arial Narrow"/>
      <family val="2"/>
    </font>
    <font>
      <sz val="12"/>
      <name val="Arial Narrow"/>
      <family val="2"/>
    </font>
    <font>
      <b/>
      <sz val="12"/>
      <color theme="1"/>
      <name val="Arial Narrow"/>
      <family val="2"/>
    </font>
    <font>
      <b/>
      <sz val="12"/>
      <color rgb="FFFF0000"/>
      <name val="Arial Narrow"/>
      <family val="2"/>
    </font>
    <font>
      <b/>
      <sz val="11"/>
      <name val="Arial Narrow"/>
      <family val="2"/>
    </font>
    <font>
      <sz val="11"/>
      <color theme="0"/>
      <name val="Calibri"/>
      <family val="2"/>
      <scheme val="minor"/>
    </font>
    <font>
      <sz val="11"/>
      <color theme="7" tint="-0.249977111117893"/>
      <name val="Arial"/>
      <family val="2"/>
    </font>
    <font>
      <b/>
      <sz val="11"/>
      <color theme="0"/>
      <name val="Arial"/>
      <family val="2"/>
    </font>
    <font>
      <b/>
      <sz val="11"/>
      <color theme="0"/>
      <name val="Arial Narrow"/>
      <family val="2"/>
    </font>
    <font>
      <sz val="12"/>
      <color theme="0"/>
      <name val="Arial Narrow"/>
      <family val="2"/>
    </font>
    <font>
      <b/>
      <sz val="12"/>
      <color theme="0"/>
      <name val="Arial Narrow"/>
      <family val="2"/>
    </font>
    <font>
      <sz val="11"/>
      <name val="Arial Narrow"/>
      <family val="2"/>
    </font>
    <font>
      <sz val="12"/>
      <color theme="0"/>
      <name val="Calibri"/>
      <family val="2"/>
      <scheme val="minor"/>
    </font>
    <font>
      <b/>
      <sz val="12"/>
      <name val="Arial Narrow"/>
      <family val="2"/>
    </font>
    <font>
      <sz val="16"/>
      <color theme="0"/>
      <name val="Arial"/>
      <family val="2"/>
    </font>
    <font>
      <b/>
      <sz val="10"/>
      <color theme="0"/>
      <name val="Arial Narrow"/>
      <family val="2"/>
    </font>
    <font>
      <b/>
      <sz val="12"/>
      <color rgb="FFFFFF00"/>
      <name val="Arial Narrow"/>
      <family val="2"/>
    </font>
  </fonts>
  <fills count="17">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2" tint="-0.749992370372631"/>
        <bgColor indexed="64"/>
      </patternFill>
    </fill>
    <fill>
      <patternFill patternType="solid">
        <fgColor rgb="FFA3752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bgColor indexed="64"/>
      </patternFill>
    </fill>
    <fill>
      <patternFill patternType="solid">
        <fgColor theme="1" tint="0.249977111117893"/>
        <bgColor indexed="64"/>
      </patternFill>
    </fill>
    <fill>
      <patternFill patternType="solid">
        <fgColor theme="7" tint="0.39997558519241921"/>
        <bgColor indexed="64"/>
      </patternFill>
    </fill>
    <fill>
      <patternFill patternType="solid">
        <fgColor theme="3"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156">
    <xf numFmtId="0" fontId="0" fillId="0" borderId="0" xfId="0"/>
    <xf numFmtId="0" fontId="3" fillId="0" borderId="0" xfId="0" applyFont="1"/>
    <xf numFmtId="0" fontId="4" fillId="0" borderId="0" xfId="0" applyFont="1" applyBorder="1" applyAlignment="1"/>
    <xf numFmtId="0" fontId="4" fillId="0" borderId="0" xfId="0" applyFont="1" applyAlignment="1"/>
    <xf numFmtId="0" fontId="5" fillId="0" borderId="0" xfId="0" applyFont="1"/>
    <xf numFmtId="0" fontId="5" fillId="0" borderId="0" xfId="0" applyFont="1" applyBorder="1"/>
    <xf numFmtId="1" fontId="8" fillId="0" borderId="1" xfId="0" applyNumberFormat="1" applyFont="1" applyBorder="1" applyAlignment="1">
      <alignment horizontal="center"/>
    </xf>
    <xf numFmtId="0" fontId="1" fillId="0" borderId="0" xfId="0" applyFont="1" applyAlignment="1">
      <alignment vertical="center"/>
    </xf>
    <xf numFmtId="0" fontId="4" fillId="0" borderId="0" xfId="0" applyFont="1" applyBorder="1" applyAlignment="1">
      <alignment horizontal="center"/>
    </xf>
    <xf numFmtId="0" fontId="3" fillId="0" borderId="0" xfId="0" applyFont="1" applyBorder="1" applyAlignment="1"/>
    <xf numFmtId="0" fontId="1" fillId="0" borderId="0" xfId="0" applyFont="1" applyBorder="1" applyAlignment="1">
      <alignment vertical="center"/>
    </xf>
    <xf numFmtId="0" fontId="5" fillId="2" borderId="0" xfId="0" applyFont="1" applyFill="1" applyBorder="1" applyAlignment="1">
      <alignment horizontal="center"/>
    </xf>
    <xf numFmtId="0" fontId="5" fillId="2" borderId="0" xfId="0" applyFont="1" applyFill="1" applyBorder="1"/>
    <xf numFmtId="1" fontId="8" fillId="2" borderId="0" xfId="0" applyNumberFormat="1" applyFont="1" applyFill="1" applyBorder="1" applyAlignment="1">
      <alignment horizontal="center"/>
    </xf>
    <xf numFmtId="0" fontId="7" fillId="2" borderId="0" xfId="0" applyFont="1" applyFill="1" applyBorder="1"/>
    <xf numFmtId="1" fontId="8" fillId="0" borderId="5" xfId="0" applyNumberFormat="1" applyFont="1" applyBorder="1" applyAlignment="1">
      <alignment horizontal="center"/>
    </xf>
    <xf numFmtId="0" fontId="5" fillId="2" borderId="6" xfId="0" applyFont="1" applyFill="1" applyBorder="1" applyAlignment="1">
      <alignment horizontal="center"/>
    </xf>
    <xf numFmtId="0" fontId="5" fillId="2" borderId="9" xfId="0" applyFont="1" applyFill="1" applyBorder="1"/>
    <xf numFmtId="0" fontId="5" fillId="2" borderId="9" xfId="0" applyFont="1" applyFill="1" applyBorder="1" applyAlignment="1">
      <alignment horizontal="center"/>
    </xf>
    <xf numFmtId="1" fontId="8" fillId="2" borderId="9" xfId="0" applyNumberFormat="1" applyFont="1" applyFill="1" applyBorder="1" applyAlignment="1">
      <alignment horizontal="center"/>
    </xf>
    <xf numFmtId="1" fontId="8" fillId="2" borderId="12" xfId="0" applyNumberFormat="1" applyFont="1" applyFill="1" applyBorder="1" applyAlignment="1">
      <alignment horizontal="center"/>
    </xf>
    <xf numFmtId="0" fontId="5" fillId="2" borderId="7" xfId="0" applyFont="1" applyFill="1" applyBorder="1" applyAlignment="1">
      <alignment horizontal="center"/>
    </xf>
    <xf numFmtId="1" fontId="8" fillId="2" borderId="13" xfId="0" applyNumberFormat="1" applyFont="1" applyFill="1" applyBorder="1" applyAlignment="1">
      <alignment horizontal="center"/>
    </xf>
    <xf numFmtId="0" fontId="5" fillId="2" borderId="7" xfId="0" applyFont="1" applyFill="1" applyBorder="1"/>
    <xf numFmtId="0" fontId="7" fillId="2" borderId="13" xfId="0" applyFont="1" applyFill="1" applyBorder="1"/>
    <xf numFmtId="0" fontId="5" fillId="2" borderId="13" xfId="0" applyFont="1" applyFill="1" applyBorder="1"/>
    <xf numFmtId="0" fontId="5" fillId="2" borderId="8" xfId="0" applyFont="1" applyFill="1" applyBorder="1"/>
    <xf numFmtId="0" fontId="5" fillId="2" borderId="10" xfId="0" applyFont="1" applyFill="1" applyBorder="1"/>
    <xf numFmtId="0" fontId="5" fillId="2" borderId="14" xfId="0" applyFont="1" applyFill="1" applyBorder="1"/>
    <xf numFmtId="0" fontId="1" fillId="2" borderId="0" xfId="0" applyFont="1" applyFill="1" applyAlignment="1">
      <alignment vertical="center"/>
    </xf>
    <xf numFmtId="0" fontId="1" fillId="2" borderId="0" xfId="0" applyFont="1" applyFill="1" applyAlignment="1">
      <alignment horizontal="left" vertical="center"/>
    </xf>
    <xf numFmtId="0" fontId="1" fillId="0" borderId="0" xfId="0" applyFont="1" applyFill="1" applyBorder="1" applyAlignment="1">
      <alignment vertical="center"/>
    </xf>
    <xf numFmtId="0" fontId="1" fillId="0" borderId="0" xfId="0" applyFont="1" applyFill="1" applyAlignment="1">
      <alignment vertical="center"/>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5" fillId="0" borderId="5" xfId="0" applyFont="1" applyBorder="1" applyAlignment="1" applyProtection="1">
      <alignment horizontal="center"/>
      <protection locked="0"/>
    </xf>
    <xf numFmtId="0" fontId="5" fillId="0" borderId="5" xfId="0" applyFont="1" applyBorder="1" applyProtection="1">
      <protection locked="0"/>
    </xf>
    <xf numFmtId="0" fontId="3" fillId="0" borderId="0" xfId="0" applyFont="1" applyProtection="1">
      <protection locked="0"/>
    </xf>
    <xf numFmtId="0" fontId="5" fillId="2" borderId="0" xfId="0" applyFont="1" applyFill="1" applyBorder="1" applyAlignment="1">
      <alignment horizontal="center"/>
    </xf>
    <xf numFmtId="0" fontId="11" fillId="0" borderId="0" xfId="0" applyFont="1" applyAlignment="1">
      <alignment vertical="center"/>
    </xf>
    <xf numFmtId="0" fontId="13" fillId="3" borderId="1" xfId="0" applyFont="1" applyFill="1" applyBorder="1" applyAlignment="1">
      <alignment horizontal="center"/>
    </xf>
    <xf numFmtId="0" fontId="1" fillId="5" borderId="1" xfId="0" applyFont="1" applyFill="1" applyBorder="1" applyAlignment="1">
      <alignment horizontal="center" vertical="center"/>
    </xf>
    <xf numFmtId="0" fontId="16" fillId="2" borderId="0" xfId="0" applyFont="1" applyFill="1"/>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3" fillId="6" borderId="0" xfId="0" applyFont="1" applyFill="1" applyBorder="1"/>
    <xf numFmtId="0" fontId="3" fillId="6" borderId="0" xfId="0" applyFont="1" applyFill="1" applyBorder="1" applyAlignment="1">
      <alignment horizontal="center"/>
    </xf>
    <xf numFmtId="0" fontId="3" fillId="6" borderId="0" xfId="0" applyFont="1" applyFill="1" applyBorder="1" applyAlignment="1"/>
    <xf numFmtId="0" fontId="3" fillId="6" borderId="0" xfId="0" applyFont="1" applyFill="1" applyBorder="1" applyAlignment="1">
      <alignment horizontal="right"/>
    </xf>
    <xf numFmtId="0" fontId="4" fillId="6" borderId="0" xfId="0" applyFont="1" applyFill="1" applyBorder="1" applyAlignment="1">
      <alignment vertical="center"/>
    </xf>
    <xf numFmtId="0" fontId="4" fillId="6" borderId="0" xfId="0" applyFont="1" applyFill="1" applyBorder="1" applyAlignment="1">
      <alignment horizontal="center" vertical="center"/>
    </xf>
    <xf numFmtId="0" fontId="4" fillId="6" borderId="0" xfId="0" applyFont="1" applyFill="1" applyBorder="1" applyAlignment="1">
      <alignment horizontal="right" vertical="center"/>
    </xf>
    <xf numFmtId="0" fontId="4" fillId="6" borderId="0" xfId="0" applyFont="1" applyFill="1" applyBorder="1"/>
    <xf numFmtId="0" fontId="4" fillId="6" borderId="0" xfId="0" applyFont="1" applyFill="1" applyBorder="1" applyAlignment="1">
      <alignment horizontal="center"/>
    </xf>
    <xf numFmtId="0" fontId="4" fillId="6" borderId="0" xfId="0" applyFont="1" applyFill="1" applyBorder="1" applyAlignment="1">
      <alignment horizontal="right"/>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0" xfId="0" applyFont="1" applyFill="1"/>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0" fillId="6" borderId="0" xfId="0" applyFill="1"/>
    <xf numFmtId="0" fontId="10" fillId="6" borderId="0" xfId="0" applyFont="1" applyFill="1"/>
    <xf numFmtId="0" fontId="0" fillId="6" borderId="1" xfId="0" applyFill="1" applyBorder="1" applyAlignment="1">
      <alignment horizontal="center"/>
    </xf>
    <xf numFmtId="0" fontId="0" fillId="6" borderId="0" xfId="0" applyFill="1" applyAlignment="1">
      <alignment horizontal="center"/>
    </xf>
    <xf numFmtId="0" fontId="17" fillId="13" borderId="1" xfId="0" applyFont="1" applyFill="1" applyBorder="1" applyAlignment="1">
      <alignment horizontal="center"/>
    </xf>
    <xf numFmtId="0" fontId="10" fillId="13" borderId="1" xfId="0" applyFont="1" applyFill="1" applyBorder="1" applyAlignment="1">
      <alignment horizontal="center"/>
    </xf>
    <xf numFmtId="0" fontId="10" fillId="14" borderId="0" xfId="0" applyFont="1" applyFill="1"/>
    <xf numFmtId="0" fontId="13" fillId="12" borderId="6" xfId="0" applyFont="1" applyFill="1" applyBorder="1"/>
    <xf numFmtId="0" fontId="13" fillId="12" borderId="9" xfId="0" applyFont="1" applyFill="1" applyBorder="1"/>
    <xf numFmtId="0" fontId="13" fillId="12" borderId="12" xfId="0" applyFont="1" applyFill="1" applyBorder="1" applyAlignment="1">
      <alignment horizontal="center"/>
    </xf>
    <xf numFmtId="0" fontId="13" fillId="12" borderId="7" xfId="0" applyFont="1" applyFill="1" applyBorder="1"/>
    <xf numFmtId="0" fontId="13" fillId="12" borderId="0" xfId="0" applyFont="1" applyFill="1" applyBorder="1"/>
    <xf numFmtId="0" fontId="13" fillId="12" borderId="13" xfId="0" applyFont="1" applyFill="1" applyBorder="1" applyAlignment="1">
      <alignment horizontal="center"/>
    </xf>
    <xf numFmtId="0" fontId="13" fillId="12" borderId="8" xfId="0" applyFont="1" applyFill="1" applyBorder="1"/>
    <xf numFmtId="0" fontId="13" fillId="12" borderId="10" xfId="0" applyFont="1" applyFill="1" applyBorder="1"/>
    <xf numFmtId="0" fontId="13" fillId="12" borderId="14" xfId="0" applyFont="1" applyFill="1" applyBorder="1" applyAlignment="1">
      <alignment horizontal="center"/>
    </xf>
    <xf numFmtId="0" fontId="12"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8" fillId="15" borderId="1" xfId="0" applyFont="1" applyFill="1" applyBorder="1" applyAlignment="1">
      <alignment horizontal="center" vertical="center" wrapText="1"/>
    </xf>
    <xf numFmtId="0" fontId="9" fillId="6" borderId="0" xfId="0" applyFont="1" applyFill="1" applyBorder="1" applyAlignment="1"/>
    <xf numFmtId="0" fontId="16" fillId="6" borderId="0" xfId="0" applyFont="1" applyFill="1" applyBorder="1" applyAlignment="1">
      <alignment horizontal="center"/>
    </xf>
    <xf numFmtId="0" fontId="16" fillId="6" borderId="0" xfId="0" applyFont="1" applyFill="1" applyBorder="1" applyAlignment="1"/>
    <xf numFmtId="0" fontId="0" fillId="7" borderId="0" xfId="0" applyFill="1"/>
    <xf numFmtId="1" fontId="8" fillId="11" borderId="1" xfId="0" applyNumberFormat="1" applyFont="1" applyFill="1" applyBorder="1" applyAlignment="1">
      <alignment horizontal="center"/>
    </xf>
    <xf numFmtId="1" fontId="8" fillId="11" borderId="5" xfId="0" applyNumberFormat="1" applyFont="1" applyFill="1" applyBorder="1" applyAlignment="1">
      <alignment horizontal="center"/>
    </xf>
    <xf numFmtId="0" fontId="5" fillId="6" borderId="7" xfId="0" applyFont="1" applyFill="1" applyBorder="1"/>
    <xf numFmtId="0" fontId="14" fillId="16" borderId="0" xfId="0" applyFont="1" applyFill="1"/>
    <xf numFmtId="0" fontId="15" fillId="16" borderId="0" xfId="0" applyFont="1" applyFill="1" applyAlignment="1" applyProtection="1">
      <protection locked="0"/>
    </xf>
    <xf numFmtId="0" fontId="15" fillId="16" borderId="0" xfId="0" applyFont="1" applyFill="1"/>
    <xf numFmtId="0" fontId="21" fillId="16" borderId="0" xfId="0" applyFont="1" applyFill="1" applyAlignment="1">
      <alignment horizontal="right" vertical="center"/>
    </xf>
    <xf numFmtId="0" fontId="9" fillId="16" borderId="0" xfId="0" applyFont="1" applyFill="1" applyBorder="1" applyAlignment="1" applyProtection="1">
      <alignment horizontal="left" vertical="center"/>
      <protection locked="0"/>
    </xf>
    <xf numFmtId="0" fontId="20" fillId="8" borderId="1" xfId="0" applyFont="1" applyFill="1" applyBorder="1" applyAlignment="1">
      <alignment horizontal="center" vertical="center"/>
    </xf>
    <xf numFmtId="0" fontId="5" fillId="6" borderId="0" xfId="0" applyFont="1" applyFill="1" applyAlignment="1">
      <alignment horizontal="right"/>
    </xf>
    <xf numFmtId="0" fontId="6"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wrapText="1"/>
      <protection locked="0"/>
    </xf>
    <xf numFmtId="0" fontId="5" fillId="6" borderId="0" xfId="0" applyFont="1" applyFill="1" applyAlignment="1">
      <alignment horizontal="right" wrapText="1"/>
    </xf>
    <xf numFmtId="0" fontId="15" fillId="3" borderId="1" xfId="0" applyFont="1" applyFill="1" applyBorder="1" applyAlignment="1">
      <alignment horizontal="center" vertical="center" wrapText="1"/>
    </xf>
    <xf numFmtId="0" fontId="6" fillId="15" borderId="5" xfId="0" applyFont="1" applyFill="1" applyBorder="1" applyAlignment="1">
      <alignment horizontal="center" vertical="center"/>
    </xf>
    <xf numFmtId="0" fontId="6" fillId="15" borderId="11" xfId="0" applyFont="1" applyFill="1" applyBorder="1" applyAlignment="1">
      <alignment horizontal="center" vertical="center"/>
    </xf>
    <xf numFmtId="0" fontId="6" fillId="15" borderId="1" xfId="0" applyFont="1" applyFill="1" applyBorder="1" applyAlignment="1">
      <alignment horizontal="center" vertical="center"/>
    </xf>
    <xf numFmtId="0" fontId="6" fillId="15" borderId="1"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4" borderId="1" xfId="0" applyFont="1" applyFill="1" applyBorder="1" applyAlignment="1">
      <alignment horizontal="center" vertical="center"/>
    </xf>
    <xf numFmtId="0" fontId="5" fillId="2" borderId="0" xfId="0" applyFont="1" applyFill="1" applyBorder="1" applyAlignment="1" applyProtection="1">
      <alignment horizontal="center"/>
      <protection locked="0"/>
    </xf>
    <xf numFmtId="0" fontId="5" fillId="2" borderId="0" xfId="0" applyFont="1" applyFill="1" applyBorder="1" applyAlignment="1" applyProtection="1">
      <alignment horizontal="center"/>
    </xf>
    <xf numFmtId="0" fontId="5" fillId="2" borderId="0" xfId="0" applyFont="1" applyFill="1" applyBorder="1" applyAlignment="1">
      <alignment horizontal="center"/>
    </xf>
    <xf numFmtId="0" fontId="20" fillId="9" borderId="1" xfId="0" applyFont="1" applyFill="1" applyBorder="1" applyAlignment="1">
      <alignment horizontal="center" vertical="center"/>
    </xf>
    <xf numFmtId="15" fontId="4" fillId="2" borderId="1" xfId="0" applyNumberFormat="1" applyFont="1" applyFill="1" applyBorder="1" applyAlignment="1" applyProtection="1">
      <alignment horizontal="left"/>
      <protection locked="0"/>
    </xf>
    <xf numFmtId="0" fontId="16" fillId="6" borderId="0" xfId="0" applyFont="1" applyFill="1" applyBorder="1" applyAlignment="1">
      <alignment horizontal="center"/>
    </xf>
    <xf numFmtId="0" fontId="4" fillId="2" borderId="2"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xf>
    <xf numFmtId="0" fontId="9" fillId="6" borderId="0" xfId="0" applyFont="1" applyFill="1" applyBorder="1" applyAlignment="1">
      <alignment horizontal="left"/>
    </xf>
    <xf numFmtId="0" fontId="15" fillId="7" borderId="6"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6"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3" fillId="3" borderId="1" xfId="0" applyFont="1" applyFill="1" applyBorder="1" applyAlignment="1">
      <alignment horizontal="center"/>
    </xf>
    <xf numFmtId="0" fontId="3" fillId="0" borderId="0" xfId="0" applyFont="1" applyAlignment="1">
      <alignment horizont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9" fillId="2" borderId="0" xfId="0" applyFont="1" applyFill="1" applyAlignment="1">
      <alignment horizontal="center"/>
    </xf>
    <xf numFmtId="0" fontId="13" fillId="3" borderId="0" xfId="0" applyFont="1" applyFill="1" applyBorder="1" applyAlignment="1">
      <alignment horizontal="center"/>
    </xf>
    <xf numFmtId="0" fontId="4" fillId="2" borderId="1" xfId="0" applyFont="1" applyFill="1" applyBorder="1" applyAlignment="1">
      <alignment horizontal="left"/>
    </xf>
    <xf numFmtId="0" fontId="5" fillId="6" borderId="1" xfId="0" applyFont="1" applyFill="1" applyBorder="1" applyAlignment="1">
      <alignment horizontal="left" vertical="center"/>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5" borderId="2" xfId="0" applyFont="1" applyFill="1" applyBorder="1" applyAlignment="1">
      <alignment horizontal="center" vertical="center"/>
    </xf>
    <xf numFmtId="0" fontId="1" fillId="15" borderId="3" xfId="0" applyFont="1" applyFill="1" applyBorder="1" applyAlignment="1">
      <alignment horizontal="center" vertical="center"/>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2" fillId="3" borderId="0" xfId="0" applyFont="1" applyFill="1" applyAlignment="1">
      <alignment horizontal="center" vertical="center"/>
    </xf>
    <xf numFmtId="0" fontId="19" fillId="7" borderId="0" xfId="0" applyFont="1" applyFill="1" applyAlignment="1">
      <alignment horizontal="center"/>
    </xf>
    <xf numFmtId="0" fontId="10" fillId="7" borderId="0" xfId="0" applyFont="1" applyFill="1" applyAlignment="1">
      <alignment horizontal="center"/>
    </xf>
    <xf numFmtId="0" fontId="9" fillId="16" borderId="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000099"/>
      <color rgb="FFA37521"/>
      <color rgb="FFFEFBCE"/>
      <color rgb="FFFCEF8E"/>
      <color rgb="FFFF9900"/>
      <color rgb="FF00FFFF"/>
      <color rgb="FFFFFF66"/>
      <color rgb="FFE45AD4"/>
      <color rgb="FFCC3399"/>
      <color rgb="FF00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ms-MY"/>
  <c:style val="28"/>
  <c:chart>
    <c:title>
      <c:tx>
        <c:rich>
          <a:bodyPr/>
          <a:lstStyle/>
          <a:p>
            <a:pPr>
              <a:defRPr lang="en-US"/>
            </a:pPr>
            <a:r>
              <a:rPr lang="en-US"/>
              <a:t>GRAF AKTIVITI MONTAJ</a:t>
            </a:r>
          </a:p>
        </c:rich>
      </c:tx>
    </c:title>
    <c:plotArea>
      <c:layout/>
      <c:barChart>
        <c:barDir val="col"/>
        <c:grouping val="clustered"/>
        <c:ser>
          <c:idx val="0"/>
          <c:order val="0"/>
          <c:tx>
            <c:strRef>
              <c:f>'GRAF PELAPORAN'!$B$26</c:f>
              <c:strCache>
                <c:ptCount val="1"/>
                <c:pt idx="0">
                  <c:v>BIL</c:v>
                </c:pt>
              </c:strCache>
            </c:strRef>
          </c:tx>
          <c:cat>
            <c:strRef>
              <c:f>'GRAF PELAPORAN'!$C$25:$H$25</c:f>
              <c:strCache>
                <c:ptCount val="6"/>
                <c:pt idx="0">
                  <c:v>TAHAP 1</c:v>
                </c:pt>
                <c:pt idx="1">
                  <c:v>TAHAP 2</c:v>
                </c:pt>
                <c:pt idx="2">
                  <c:v> TAHAP 3</c:v>
                </c:pt>
                <c:pt idx="3">
                  <c:v>TAHAP 4</c:v>
                </c:pt>
                <c:pt idx="4">
                  <c:v>TAHAP  5</c:v>
                </c:pt>
                <c:pt idx="5">
                  <c:v>TAHAP 6</c:v>
                </c:pt>
              </c:strCache>
            </c:strRef>
          </c:cat>
          <c:val>
            <c:numRef>
              <c:f>'GRAF PELAPORAN'!$C$26:$H$26</c:f>
              <c:numCache>
                <c:formatCode>General</c:formatCode>
                <c:ptCount val="6"/>
                <c:pt idx="0">
                  <c:v>0</c:v>
                </c:pt>
                <c:pt idx="1">
                  <c:v>0</c:v>
                </c:pt>
                <c:pt idx="2">
                  <c:v>1</c:v>
                </c:pt>
                <c:pt idx="3">
                  <c:v>0</c:v>
                </c:pt>
                <c:pt idx="4">
                  <c:v>0</c:v>
                </c:pt>
                <c:pt idx="5">
                  <c:v>3</c:v>
                </c:pt>
              </c:numCache>
            </c:numRef>
          </c:val>
        </c:ser>
        <c:dLbls/>
        <c:axId val="109654784"/>
        <c:axId val="109656320"/>
      </c:barChart>
      <c:catAx>
        <c:axId val="109654784"/>
        <c:scaling>
          <c:orientation val="minMax"/>
        </c:scaling>
        <c:axPos val="b"/>
        <c:tickLblPos val="nextTo"/>
        <c:txPr>
          <a:bodyPr/>
          <a:lstStyle/>
          <a:p>
            <a:pPr>
              <a:defRPr lang="en-US"/>
            </a:pPr>
            <a:endParaRPr lang="ms-MY"/>
          </a:p>
        </c:txPr>
        <c:crossAx val="109656320"/>
        <c:crosses val="autoZero"/>
        <c:auto val="1"/>
        <c:lblAlgn val="ctr"/>
        <c:lblOffset val="100"/>
      </c:catAx>
      <c:valAx>
        <c:axId val="109656320"/>
        <c:scaling>
          <c:orientation val="minMax"/>
        </c:scaling>
        <c:axPos val="l"/>
        <c:majorGridlines/>
        <c:numFmt formatCode="General" sourceLinked="1"/>
        <c:tickLblPos val="nextTo"/>
        <c:txPr>
          <a:bodyPr/>
          <a:lstStyle/>
          <a:p>
            <a:pPr>
              <a:defRPr lang="en-US"/>
            </a:pPr>
            <a:endParaRPr lang="ms-MY"/>
          </a:p>
        </c:txPr>
        <c:crossAx val="109654784"/>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ms-MY"/>
  <c:style val="29"/>
  <c:chart>
    <c:title>
      <c:tx>
        <c:rich>
          <a:bodyPr/>
          <a:lstStyle/>
          <a:p>
            <a:pPr>
              <a:defRPr lang="en-US"/>
            </a:pPr>
            <a:r>
              <a:rPr lang="en-US"/>
              <a:t>GRAF CORAK TEKNIK IKATAN DAN CELUPAN</a:t>
            </a:r>
          </a:p>
        </c:rich>
      </c:tx>
    </c:title>
    <c:plotArea>
      <c:layout/>
      <c:barChart>
        <c:barDir val="col"/>
        <c:grouping val="clustered"/>
        <c:ser>
          <c:idx val="0"/>
          <c:order val="0"/>
          <c:tx>
            <c:strRef>
              <c:f>'GRAF PELAPORAN'!$B$98</c:f>
              <c:strCache>
                <c:ptCount val="1"/>
                <c:pt idx="0">
                  <c:v>BIL</c:v>
                </c:pt>
              </c:strCache>
            </c:strRef>
          </c:tx>
          <c:cat>
            <c:strRef>
              <c:f>'GRAF PELAPORAN'!$C$97:$H$97</c:f>
              <c:strCache>
                <c:ptCount val="6"/>
                <c:pt idx="0">
                  <c:v>TAHAP 1</c:v>
                </c:pt>
                <c:pt idx="1">
                  <c:v>TAHAP 2</c:v>
                </c:pt>
                <c:pt idx="2">
                  <c:v> TAHAP 3</c:v>
                </c:pt>
                <c:pt idx="3">
                  <c:v>TAHAP 4</c:v>
                </c:pt>
                <c:pt idx="4">
                  <c:v>TAHAP  5</c:v>
                </c:pt>
                <c:pt idx="5">
                  <c:v>TAHAP 6</c:v>
                </c:pt>
              </c:strCache>
            </c:strRef>
          </c:cat>
          <c:val>
            <c:numRef>
              <c:f>'GRAF PELAPORAN'!$C$98:$H$98</c:f>
              <c:numCache>
                <c:formatCode>General</c:formatCode>
                <c:ptCount val="6"/>
                <c:pt idx="0">
                  <c:v>0</c:v>
                </c:pt>
                <c:pt idx="1">
                  <c:v>0</c:v>
                </c:pt>
                <c:pt idx="2">
                  <c:v>0</c:v>
                </c:pt>
                <c:pt idx="3">
                  <c:v>1</c:v>
                </c:pt>
                <c:pt idx="4">
                  <c:v>0</c:v>
                </c:pt>
                <c:pt idx="5">
                  <c:v>3</c:v>
                </c:pt>
              </c:numCache>
            </c:numRef>
          </c:val>
        </c:ser>
        <c:dLbls/>
        <c:axId val="113073152"/>
        <c:axId val="113095424"/>
      </c:barChart>
      <c:catAx>
        <c:axId val="113073152"/>
        <c:scaling>
          <c:orientation val="minMax"/>
        </c:scaling>
        <c:axPos val="b"/>
        <c:tickLblPos val="nextTo"/>
        <c:txPr>
          <a:bodyPr/>
          <a:lstStyle/>
          <a:p>
            <a:pPr>
              <a:defRPr lang="en-US"/>
            </a:pPr>
            <a:endParaRPr lang="ms-MY"/>
          </a:p>
        </c:txPr>
        <c:crossAx val="113095424"/>
        <c:crosses val="autoZero"/>
        <c:auto val="1"/>
        <c:lblAlgn val="ctr"/>
        <c:lblOffset val="100"/>
      </c:catAx>
      <c:valAx>
        <c:axId val="113095424"/>
        <c:scaling>
          <c:orientation val="minMax"/>
        </c:scaling>
        <c:axPos val="l"/>
        <c:majorGridlines/>
        <c:numFmt formatCode="General" sourceLinked="1"/>
        <c:tickLblPos val="nextTo"/>
        <c:txPr>
          <a:bodyPr/>
          <a:lstStyle/>
          <a:p>
            <a:pPr>
              <a:defRPr lang="en-US"/>
            </a:pPr>
            <a:endParaRPr lang="ms-MY"/>
          </a:p>
        </c:txPr>
        <c:crossAx val="113073152"/>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ms-MY"/>
  <c:style val="30"/>
  <c:chart>
    <c:title>
      <c:tx>
        <c:rich>
          <a:bodyPr/>
          <a:lstStyle/>
          <a:p>
            <a:pPr>
              <a:defRPr lang="en-US"/>
            </a:pPr>
            <a:r>
              <a:rPr lang="en-US"/>
              <a:t>GRAF ARCA TIMBUL</a:t>
            </a:r>
          </a:p>
        </c:rich>
      </c:tx>
    </c:title>
    <c:plotArea>
      <c:layout/>
      <c:barChart>
        <c:barDir val="col"/>
        <c:grouping val="clustered"/>
        <c:ser>
          <c:idx val="0"/>
          <c:order val="0"/>
          <c:tx>
            <c:strRef>
              <c:f>'GRAF PELAPORAN'!$J$98</c:f>
              <c:strCache>
                <c:ptCount val="1"/>
                <c:pt idx="0">
                  <c:v>BIL</c:v>
                </c:pt>
              </c:strCache>
            </c:strRef>
          </c:tx>
          <c:cat>
            <c:strRef>
              <c:f>'GRAF PELAPORAN'!$K$97:$P$97</c:f>
              <c:strCache>
                <c:ptCount val="6"/>
                <c:pt idx="0">
                  <c:v>TAHAP 1</c:v>
                </c:pt>
                <c:pt idx="1">
                  <c:v>TAHAP 2</c:v>
                </c:pt>
                <c:pt idx="2">
                  <c:v> TAHAP 3</c:v>
                </c:pt>
                <c:pt idx="3">
                  <c:v>TAHAP 4</c:v>
                </c:pt>
                <c:pt idx="4">
                  <c:v>TAHAP  5</c:v>
                </c:pt>
                <c:pt idx="5">
                  <c:v>TAHAP 6</c:v>
                </c:pt>
              </c:strCache>
            </c:strRef>
          </c:cat>
          <c:val>
            <c:numRef>
              <c:f>'GRAF PELAPORAN'!$K$98:$P$98</c:f>
              <c:numCache>
                <c:formatCode>General</c:formatCode>
                <c:ptCount val="6"/>
                <c:pt idx="0">
                  <c:v>0</c:v>
                </c:pt>
                <c:pt idx="1">
                  <c:v>0</c:v>
                </c:pt>
                <c:pt idx="2">
                  <c:v>0</c:v>
                </c:pt>
                <c:pt idx="3">
                  <c:v>0</c:v>
                </c:pt>
                <c:pt idx="4">
                  <c:v>0</c:v>
                </c:pt>
                <c:pt idx="5">
                  <c:v>4</c:v>
                </c:pt>
              </c:numCache>
            </c:numRef>
          </c:val>
        </c:ser>
        <c:dLbls/>
        <c:axId val="113120000"/>
        <c:axId val="113121536"/>
      </c:barChart>
      <c:catAx>
        <c:axId val="113120000"/>
        <c:scaling>
          <c:orientation val="minMax"/>
        </c:scaling>
        <c:axPos val="b"/>
        <c:tickLblPos val="nextTo"/>
        <c:txPr>
          <a:bodyPr/>
          <a:lstStyle/>
          <a:p>
            <a:pPr>
              <a:defRPr lang="en-US"/>
            </a:pPr>
            <a:endParaRPr lang="ms-MY"/>
          </a:p>
        </c:txPr>
        <c:crossAx val="113121536"/>
        <c:crosses val="autoZero"/>
        <c:auto val="1"/>
        <c:lblAlgn val="ctr"/>
        <c:lblOffset val="100"/>
      </c:catAx>
      <c:valAx>
        <c:axId val="113121536"/>
        <c:scaling>
          <c:orientation val="minMax"/>
        </c:scaling>
        <c:axPos val="l"/>
        <c:majorGridlines/>
        <c:numFmt formatCode="General" sourceLinked="1"/>
        <c:tickLblPos val="nextTo"/>
        <c:txPr>
          <a:bodyPr/>
          <a:lstStyle/>
          <a:p>
            <a:pPr>
              <a:defRPr lang="en-US"/>
            </a:pPr>
            <a:endParaRPr lang="ms-MY"/>
          </a:p>
        </c:txPr>
        <c:crossAx val="113120000"/>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ms-MY"/>
  <c:style val="31"/>
  <c:chart>
    <c:title>
      <c:tx>
        <c:rich>
          <a:bodyPr/>
          <a:lstStyle/>
          <a:p>
            <a:pPr>
              <a:defRPr lang="en-US"/>
            </a:pPr>
            <a:r>
              <a:rPr lang="en-US"/>
              <a:t>GRAF AKTIVITI ASEMBLAJ</a:t>
            </a:r>
          </a:p>
        </c:rich>
      </c:tx>
    </c:title>
    <c:plotArea>
      <c:layout/>
      <c:barChart>
        <c:barDir val="col"/>
        <c:grouping val="clustered"/>
        <c:ser>
          <c:idx val="0"/>
          <c:order val="0"/>
          <c:tx>
            <c:strRef>
              <c:f>'GRAF PELAPORAN'!$B$116</c:f>
              <c:strCache>
                <c:ptCount val="1"/>
                <c:pt idx="0">
                  <c:v>BIL</c:v>
                </c:pt>
              </c:strCache>
            </c:strRef>
          </c:tx>
          <c:cat>
            <c:strRef>
              <c:f>'GRAF PELAPORAN'!$C$115:$H$115</c:f>
              <c:strCache>
                <c:ptCount val="6"/>
                <c:pt idx="0">
                  <c:v>TAHAP 1</c:v>
                </c:pt>
                <c:pt idx="1">
                  <c:v>TAHAP 2</c:v>
                </c:pt>
                <c:pt idx="2">
                  <c:v> TAHAP 3</c:v>
                </c:pt>
                <c:pt idx="3">
                  <c:v>TAHAP 4</c:v>
                </c:pt>
                <c:pt idx="4">
                  <c:v>TAHAP  5</c:v>
                </c:pt>
                <c:pt idx="5">
                  <c:v>TAHAP 6</c:v>
                </c:pt>
              </c:strCache>
            </c:strRef>
          </c:cat>
          <c:val>
            <c:numRef>
              <c:f>'GRAF PELAPORAN'!$C$116:$H$116</c:f>
              <c:numCache>
                <c:formatCode>General</c:formatCode>
                <c:ptCount val="6"/>
                <c:pt idx="0">
                  <c:v>0</c:v>
                </c:pt>
                <c:pt idx="1">
                  <c:v>0</c:v>
                </c:pt>
                <c:pt idx="2">
                  <c:v>0</c:v>
                </c:pt>
                <c:pt idx="3">
                  <c:v>0</c:v>
                </c:pt>
                <c:pt idx="4">
                  <c:v>0</c:v>
                </c:pt>
                <c:pt idx="5">
                  <c:v>4</c:v>
                </c:pt>
              </c:numCache>
            </c:numRef>
          </c:val>
        </c:ser>
        <c:dLbls/>
        <c:axId val="113146112"/>
        <c:axId val="113156096"/>
      </c:barChart>
      <c:catAx>
        <c:axId val="113146112"/>
        <c:scaling>
          <c:orientation val="minMax"/>
        </c:scaling>
        <c:axPos val="b"/>
        <c:tickLblPos val="nextTo"/>
        <c:txPr>
          <a:bodyPr/>
          <a:lstStyle/>
          <a:p>
            <a:pPr>
              <a:defRPr lang="en-US"/>
            </a:pPr>
            <a:endParaRPr lang="ms-MY"/>
          </a:p>
        </c:txPr>
        <c:crossAx val="113156096"/>
        <c:crosses val="autoZero"/>
        <c:auto val="1"/>
        <c:lblAlgn val="ctr"/>
        <c:lblOffset val="100"/>
      </c:catAx>
      <c:valAx>
        <c:axId val="113156096"/>
        <c:scaling>
          <c:orientation val="minMax"/>
        </c:scaling>
        <c:axPos val="l"/>
        <c:majorGridlines/>
        <c:numFmt formatCode="General" sourceLinked="1"/>
        <c:tickLblPos val="nextTo"/>
        <c:txPr>
          <a:bodyPr/>
          <a:lstStyle/>
          <a:p>
            <a:pPr>
              <a:defRPr lang="en-US"/>
            </a:pPr>
            <a:endParaRPr lang="ms-MY"/>
          </a:p>
        </c:txPr>
        <c:crossAx val="113146112"/>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ms-MY"/>
  <c:style val="32"/>
  <c:chart>
    <c:title>
      <c:tx>
        <c:rich>
          <a:bodyPr/>
          <a:lstStyle/>
          <a:p>
            <a:pPr>
              <a:defRPr lang="en-US"/>
            </a:pPr>
            <a:r>
              <a:rPr lang="en-US"/>
              <a:t>GRAF AKTIVITI STABAIL</a:t>
            </a:r>
          </a:p>
        </c:rich>
      </c:tx>
    </c:title>
    <c:plotArea>
      <c:layout/>
      <c:barChart>
        <c:barDir val="col"/>
        <c:grouping val="clustered"/>
        <c:ser>
          <c:idx val="0"/>
          <c:order val="0"/>
          <c:tx>
            <c:strRef>
              <c:f>'GRAF PELAPORAN'!$J$116</c:f>
              <c:strCache>
                <c:ptCount val="1"/>
                <c:pt idx="0">
                  <c:v>BIL</c:v>
                </c:pt>
              </c:strCache>
            </c:strRef>
          </c:tx>
          <c:cat>
            <c:strRef>
              <c:f>'GRAF PELAPORAN'!$K$115:$P$115</c:f>
              <c:strCache>
                <c:ptCount val="6"/>
                <c:pt idx="0">
                  <c:v>TAHAP 1</c:v>
                </c:pt>
                <c:pt idx="1">
                  <c:v>TAHAP 2</c:v>
                </c:pt>
                <c:pt idx="2">
                  <c:v> TAHAP 3</c:v>
                </c:pt>
                <c:pt idx="3">
                  <c:v>TAHAP 4</c:v>
                </c:pt>
                <c:pt idx="4">
                  <c:v>TAHAP  5</c:v>
                </c:pt>
                <c:pt idx="5">
                  <c:v>TAHAP 6</c:v>
                </c:pt>
              </c:strCache>
            </c:strRef>
          </c:cat>
          <c:val>
            <c:numRef>
              <c:f>'GRAF PELAPORAN'!$K$116:$P$116</c:f>
              <c:numCache>
                <c:formatCode>General</c:formatCode>
                <c:ptCount val="6"/>
                <c:pt idx="0">
                  <c:v>0</c:v>
                </c:pt>
                <c:pt idx="1">
                  <c:v>0</c:v>
                </c:pt>
                <c:pt idx="2">
                  <c:v>0</c:v>
                </c:pt>
                <c:pt idx="3">
                  <c:v>0</c:v>
                </c:pt>
                <c:pt idx="4">
                  <c:v>0</c:v>
                </c:pt>
                <c:pt idx="5">
                  <c:v>4</c:v>
                </c:pt>
              </c:numCache>
            </c:numRef>
          </c:val>
        </c:ser>
        <c:dLbls/>
        <c:axId val="114233344"/>
        <c:axId val="114234880"/>
      </c:barChart>
      <c:catAx>
        <c:axId val="114233344"/>
        <c:scaling>
          <c:orientation val="minMax"/>
        </c:scaling>
        <c:axPos val="b"/>
        <c:tickLblPos val="nextTo"/>
        <c:txPr>
          <a:bodyPr/>
          <a:lstStyle/>
          <a:p>
            <a:pPr>
              <a:defRPr lang="en-US"/>
            </a:pPr>
            <a:endParaRPr lang="ms-MY"/>
          </a:p>
        </c:txPr>
        <c:crossAx val="114234880"/>
        <c:crosses val="autoZero"/>
        <c:auto val="1"/>
        <c:lblAlgn val="ctr"/>
        <c:lblOffset val="100"/>
      </c:catAx>
      <c:valAx>
        <c:axId val="114234880"/>
        <c:scaling>
          <c:orientation val="minMax"/>
        </c:scaling>
        <c:axPos val="l"/>
        <c:majorGridlines/>
        <c:numFmt formatCode="General" sourceLinked="1"/>
        <c:tickLblPos val="nextTo"/>
        <c:txPr>
          <a:bodyPr/>
          <a:lstStyle/>
          <a:p>
            <a:pPr>
              <a:defRPr lang="en-US"/>
            </a:pPr>
            <a:endParaRPr lang="ms-MY"/>
          </a:p>
        </c:txPr>
        <c:crossAx val="114233344"/>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ms-MY"/>
  <c:style val="25"/>
  <c:chart>
    <c:title>
      <c:tx>
        <c:rich>
          <a:bodyPr/>
          <a:lstStyle/>
          <a:p>
            <a:pPr>
              <a:defRPr lang="en-US"/>
            </a:pPr>
            <a:r>
              <a:rPr lang="en-US"/>
              <a:t>GRAF TEKAT</a:t>
            </a:r>
          </a:p>
        </c:rich>
      </c:tx>
    </c:title>
    <c:plotArea>
      <c:layout/>
      <c:barChart>
        <c:barDir val="col"/>
        <c:grouping val="clustered"/>
        <c:ser>
          <c:idx val="0"/>
          <c:order val="0"/>
          <c:tx>
            <c:strRef>
              <c:f>'GRAF PELAPORAN'!$B$134</c:f>
              <c:strCache>
                <c:ptCount val="1"/>
                <c:pt idx="0">
                  <c:v>BIL</c:v>
                </c:pt>
              </c:strCache>
            </c:strRef>
          </c:tx>
          <c:cat>
            <c:strRef>
              <c:f>'GRAF PELAPORAN'!$C$133:$H$133</c:f>
              <c:strCache>
                <c:ptCount val="6"/>
                <c:pt idx="0">
                  <c:v>TAHAP 1</c:v>
                </c:pt>
                <c:pt idx="1">
                  <c:v>TAHAP 2</c:v>
                </c:pt>
                <c:pt idx="2">
                  <c:v> TAHAP 3</c:v>
                </c:pt>
                <c:pt idx="3">
                  <c:v>TAHAP 4</c:v>
                </c:pt>
                <c:pt idx="4">
                  <c:v>TAHAP  5</c:v>
                </c:pt>
                <c:pt idx="5">
                  <c:v>TAHAP 6</c:v>
                </c:pt>
              </c:strCache>
            </c:strRef>
          </c:cat>
          <c:val>
            <c:numRef>
              <c:f>'GRAF PELAPORAN'!$C$134:$H$134</c:f>
              <c:numCache>
                <c:formatCode>General</c:formatCode>
                <c:ptCount val="6"/>
                <c:pt idx="0">
                  <c:v>0</c:v>
                </c:pt>
                <c:pt idx="1">
                  <c:v>0</c:v>
                </c:pt>
                <c:pt idx="2">
                  <c:v>0</c:v>
                </c:pt>
                <c:pt idx="3">
                  <c:v>0</c:v>
                </c:pt>
                <c:pt idx="4">
                  <c:v>0</c:v>
                </c:pt>
                <c:pt idx="5">
                  <c:v>4</c:v>
                </c:pt>
              </c:numCache>
            </c:numRef>
          </c:val>
        </c:ser>
        <c:dLbls/>
        <c:axId val="114288128"/>
        <c:axId val="114289664"/>
      </c:barChart>
      <c:catAx>
        <c:axId val="114288128"/>
        <c:scaling>
          <c:orientation val="minMax"/>
        </c:scaling>
        <c:axPos val="b"/>
        <c:tickLblPos val="nextTo"/>
        <c:txPr>
          <a:bodyPr/>
          <a:lstStyle/>
          <a:p>
            <a:pPr>
              <a:defRPr lang="en-US"/>
            </a:pPr>
            <a:endParaRPr lang="ms-MY"/>
          </a:p>
        </c:txPr>
        <c:crossAx val="114289664"/>
        <c:crosses val="autoZero"/>
        <c:auto val="1"/>
        <c:lblAlgn val="ctr"/>
        <c:lblOffset val="100"/>
      </c:catAx>
      <c:valAx>
        <c:axId val="114289664"/>
        <c:scaling>
          <c:orientation val="minMax"/>
        </c:scaling>
        <c:axPos val="l"/>
        <c:majorGridlines/>
        <c:numFmt formatCode="General" sourceLinked="1"/>
        <c:tickLblPos val="nextTo"/>
        <c:txPr>
          <a:bodyPr/>
          <a:lstStyle/>
          <a:p>
            <a:pPr>
              <a:defRPr lang="en-US"/>
            </a:pPr>
            <a:endParaRPr lang="ms-MY"/>
          </a:p>
        </c:txPr>
        <c:crossAx val="114288128"/>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ms-MY"/>
  <c:style val="26"/>
  <c:chart>
    <c:title>
      <c:tx>
        <c:rich>
          <a:bodyPr/>
          <a:lstStyle/>
          <a:p>
            <a:pPr>
              <a:defRPr lang="en-US"/>
            </a:pPr>
            <a:r>
              <a:rPr lang="en-US"/>
              <a:t>GRAF TENUNAN</a:t>
            </a:r>
          </a:p>
        </c:rich>
      </c:tx>
    </c:title>
    <c:plotArea>
      <c:layout/>
      <c:barChart>
        <c:barDir val="col"/>
        <c:grouping val="clustered"/>
        <c:ser>
          <c:idx val="0"/>
          <c:order val="0"/>
          <c:tx>
            <c:strRef>
              <c:f>'GRAF PELAPORAN'!$J$134</c:f>
              <c:strCache>
                <c:ptCount val="1"/>
                <c:pt idx="0">
                  <c:v>BIL</c:v>
                </c:pt>
              </c:strCache>
            </c:strRef>
          </c:tx>
          <c:cat>
            <c:strRef>
              <c:f>'GRAF PELAPORAN'!$K$133:$P$133</c:f>
              <c:strCache>
                <c:ptCount val="6"/>
                <c:pt idx="0">
                  <c:v>TAHAP 1</c:v>
                </c:pt>
                <c:pt idx="1">
                  <c:v>TAHAP 2</c:v>
                </c:pt>
                <c:pt idx="2">
                  <c:v> TAHAP 3</c:v>
                </c:pt>
                <c:pt idx="3">
                  <c:v>TAHAP 4</c:v>
                </c:pt>
                <c:pt idx="4">
                  <c:v>TAHAP  5</c:v>
                </c:pt>
                <c:pt idx="5">
                  <c:v>TAHAP 6</c:v>
                </c:pt>
              </c:strCache>
            </c:strRef>
          </c:cat>
          <c:val>
            <c:numRef>
              <c:f>'GRAF PELAPORAN'!$K$134:$P$134</c:f>
              <c:numCache>
                <c:formatCode>General</c:formatCode>
                <c:ptCount val="6"/>
                <c:pt idx="0">
                  <c:v>0</c:v>
                </c:pt>
                <c:pt idx="1">
                  <c:v>0</c:v>
                </c:pt>
                <c:pt idx="2">
                  <c:v>0</c:v>
                </c:pt>
                <c:pt idx="3">
                  <c:v>0</c:v>
                </c:pt>
                <c:pt idx="4">
                  <c:v>0</c:v>
                </c:pt>
                <c:pt idx="5">
                  <c:v>4</c:v>
                </c:pt>
              </c:numCache>
            </c:numRef>
          </c:val>
        </c:ser>
        <c:dLbls/>
        <c:axId val="114306048"/>
        <c:axId val="114320128"/>
      </c:barChart>
      <c:catAx>
        <c:axId val="114306048"/>
        <c:scaling>
          <c:orientation val="minMax"/>
        </c:scaling>
        <c:axPos val="b"/>
        <c:tickLblPos val="nextTo"/>
        <c:txPr>
          <a:bodyPr/>
          <a:lstStyle/>
          <a:p>
            <a:pPr>
              <a:defRPr lang="en-US"/>
            </a:pPr>
            <a:endParaRPr lang="ms-MY"/>
          </a:p>
        </c:txPr>
        <c:crossAx val="114320128"/>
        <c:crosses val="autoZero"/>
        <c:auto val="1"/>
        <c:lblAlgn val="ctr"/>
        <c:lblOffset val="100"/>
      </c:catAx>
      <c:valAx>
        <c:axId val="114320128"/>
        <c:scaling>
          <c:orientation val="minMax"/>
        </c:scaling>
        <c:axPos val="l"/>
        <c:majorGridlines/>
        <c:numFmt formatCode="General" sourceLinked="1"/>
        <c:tickLblPos val="nextTo"/>
        <c:txPr>
          <a:bodyPr/>
          <a:lstStyle/>
          <a:p>
            <a:pPr>
              <a:defRPr lang="en-US"/>
            </a:pPr>
            <a:endParaRPr lang="ms-MY"/>
          </a:p>
        </c:txPr>
        <c:crossAx val="114306048"/>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ms-MY"/>
  <c:style val="28"/>
  <c:chart>
    <c:title>
      <c:tx>
        <c:rich>
          <a:bodyPr/>
          <a:lstStyle/>
          <a:p>
            <a:pPr>
              <a:defRPr lang="en-US"/>
            </a:pPr>
            <a:r>
              <a:rPr lang="en-US"/>
              <a:t>GRAF ALAT PERTAHANAN DIRI</a:t>
            </a:r>
          </a:p>
        </c:rich>
      </c:tx>
    </c:title>
    <c:plotArea>
      <c:layout/>
      <c:barChart>
        <c:barDir val="col"/>
        <c:grouping val="clustered"/>
        <c:ser>
          <c:idx val="0"/>
          <c:order val="0"/>
          <c:tx>
            <c:strRef>
              <c:f>'GRAF PELAPORAN'!$B$152</c:f>
              <c:strCache>
                <c:ptCount val="1"/>
                <c:pt idx="0">
                  <c:v>BIL</c:v>
                </c:pt>
              </c:strCache>
            </c:strRef>
          </c:tx>
          <c:cat>
            <c:strRef>
              <c:f>'GRAF PELAPORAN'!$C$151:$H$151</c:f>
              <c:strCache>
                <c:ptCount val="6"/>
                <c:pt idx="0">
                  <c:v>TAHAP 1</c:v>
                </c:pt>
                <c:pt idx="1">
                  <c:v>TAHAP 2</c:v>
                </c:pt>
                <c:pt idx="2">
                  <c:v> TAHAP 3</c:v>
                </c:pt>
                <c:pt idx="3">
                  <c:v>TAHAP 4</c:v>
                </c:pt>
                <c:pt idx="4">
                  <c:v>TAHAP  5</c:v>
                </c:pt>
                <c:pt idx="5">
                  <c:v>TAHAP 6</c:v>
                </c:pt>
              </c:strCache>
            </c:strRef>
          </c:cat>
          <c:val>
            <c:numRef>
              <c:f>'GRAF PELAPORAN'!$C$152:$H$152</c:f>
              <c:numCache>
                <c:formatCode>General</c:formatCode>
                <c:ptCount val="6"/>
                <c:pt idx="0">
                  <c:v>0</c:v>
                </c:pt>
                <c:pt idx="1">
                  <c:v>0</c:v>
                </c:pt>
                <c:pt idx="2">
                  <c:v>0</c:v>
                </c:pt>
                <c:pt idx="3">
                  <c:v>0</c:v>
                </c:pt>
                <c:pt idx="4">
                  <c:v>0</c:v>
                </c:pt>
                <c:pt idx="5">
                  <c:v>4</c:v>
                </c:pt>
              </c:numCache>
            </c:numRef>
          </c:val>
        </c:ser>
        <c:dLbls/>
        <c:axId val="114344704"/>
        <c:axId val="114346240"/>
      </c:barChart>
      <c:catAx>
        <c:axId val="114344704"/>
        <c:scaling>
          <c:orientation val="minMax"/>
        </c:scaling>
        <c:axPos val="b"/>
        <c:tickLblPos val="nextTo"/>
        <c:txPr>
          <a:bodyPr/>
          <a:lstStyle/>
          <a:p>
            <a:pPr>
              <a:defRPr lang="en-US"/>
            </a:pPr>
            <a:endParaRPr lang="ms-MY"/>
          </a:p>
        </c:txPr>
        <c:crossAx val="114346240"/>
        <c:crosses val="autoZero"/>
        <c:auto val="1"/>
        <c:lblAlgn val="ctr"/>
        <c:lblOffset val="100"/>
      </c:catAx>
      <c:valAx>
        <c:axId val="114346240"/>
        <c:scaling>
          <c:orientation val="minMax"/>
        </c:scaling>
        <c:axPos val="l"/>
        <c:majorGridlines/>
        <c:numFmt formatCode="General" sourceLinked="1"/>
        <c:tickLblPos val="nextTo"/>
        <c:txPr>
          <a:bodyPr/>
          <a:lstStyle/>
          <a:p>
            <a:pPr>
              <a:defRPr lang="en-US"/>
            </a:pPr>
            <a:endParaRPr lang="ms-MY"/>
          </a:p>
        </c:txPr>
        <c:crossAx val="114344704"/>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ms-MY"/>
  <c:style val="29"/>
  <c:chart>
    <c:title>
      <c:tx>
        <c:rich>
          <a:bodyPr/>
          <a:lstStyle/>
          <a:p>
            <a:pPr>
              <a:defRPr lang="en-US"/>
            </a:pPr>
            <a:r>
              <a:rPr lang="en-US"/>
              <a:t>GRAF ALAT PERHIASAN DIRI</a:t>
            </a:r>
          </a:p>
        </c:rich>
      </c:tx>
    </c:title>
    <c:plotArea>
      <c:layout/>
      <c:barChart>
        <c:barDir val="col"/>
        <c:grouping val="clustered"/>
        <c:ser>
          <c:idx val="0"/>
          <c:order val="0"/>
          <c:tx>
            <c:strRef>
              <c:f>'GRAF PELAPORAN'!$J$152</c:f>
              <c:strCache>
                <c:ptCount val="1"/>
                <c:pt idx="0">
                  <c:v>BIL</c:v>
                </c:pt>
              </c:strCache>
            </c:strRef>
          </c:tx>
          <c:cat>
            <c:strRef>
              <c:f>'GRAF PELAPORAN'!$K$151:$P$151</c:f>
              <c:strCache>
                <c:ptCount val="6"/>
                <c:pt idx="0">
                  <c:v>TAHAP 1</c:v>
                </c:pt>
                <c:pt idx="1">
                  <c:v>TAHAP 2</c:v>
                </c:pt>
                <c:pt idx="2">
                  <c:v> TAHAP 3</c:v>
                </c:pt>
                <c:pt idx="3">
                  <c:v>TAHAP 4</c:v>
                </c:pt>
                <c:pt idx="4">
                  <c:v>TAHAP  5</c:v>
                </c:pt>
                <c:pt idx="5">
                  <c:v>TAHAP 6</c:v>
                </c:pt>
              </c:strCache>
            </c:strRef>
          </c:cat>
          <c:val>
            <c:numRef>
              <c:f>'GRAF PELAPORAN'!$K$152:$P$152</c:f>
              <c:numCache>
                <c:formatCode>General</c:formatCode>
                <c:ptCount val="6"/>
                <c:pt idx="0">
                  <c:v>0</c:v>
                </c:pt>
                <c:pt idx="1">
                  <c:v>0</c:v>
                </c:pt>
                <c:pt idx="2">
                  <c:v>0</c:v>
                </c:pt>
                <c:pt idx="3">
                  <c:v>0</c:v>
                </c:pt>
                <c:pt idx="4">
                  <c:v>0</c:v>
                </c:pt>
                <c:pt idx="5">
                  <c:v>4</c:v>
                </c:pt>
              </c:numCache>
            </c:numRef>
          </c:val>
        </c:ser>
        <c:dLbls/>
        <c:axId val="114358528"/>
        <c:axId val="114454528"/>
      </c:barChart>
      <c:catAx>
        <c:axId val="114358528"/>
        <c:scaling>
          <c:orientation val="minMax"/>
        </c:scaling>
        <c:axPos val="b"/>
        <c:tickLblPos val="nextTo"/>
        <c:txPr>
          <a:bodyPr/>
          <a:lstStyle/>
          <a:p>
            <a:pPr>
              <a:defRPr lang="en-US"/>
            </a:pPr>
            <a:endParaRPr lang="ms-MY"/>
          </a:p>
        </c:txPr>
        <c:crossAx val="114454528"/>
        <c:crosses val="autoZero"/>
        <c:auto val="1"/>
        <c:lblAlgn val="ctr"/>
        <c:lblOffset val="100"/>
      </c:catAx>
      <c:valAx>
        <c:axId val="114454528"/>
        <c:scaling>
          <c:orientation val="minMax"/>
        </c:scaling>
        <c:axPos val="l"/>
        <c:majorGridlines/>
        <c:numFmt formatCode="General" sourceLinked="1"/>
        <c:tickLblPos val="nextTo"/>
        <c:txPr>
          <a:bodyPr/>
          <a:lstStyle/>
          <a:p>
            <a:pPr>
              <a:defRPr lang="en-US"/>
            </a:pPr>
            <a:endParaRPr lang="ms-MY"/>
          </a:p>
        </c:txPr>
        <c:crossAx val="114358528"/>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ms-MY"/>
  <c:chart>
    <c:title>
      <c:tx>
        <c:rich>
          <a:bodyPr/>
          <a:lstStyle/>
          <a:p>
            <a:pPr>
              <a:defRPr lang="en-US"/>
            </a:pPr>
            <a:r>
              <a:rPr lang="en-US"/>
              <a:t>GRAF AKTIVITI</a:t>
            </a:r>
            <a:r>
              <a:rPr lang="en-US" baseline="0"/>
              <a:t> LUKISAN</a:t>
            </a:r>
            <a:endParaRPr lang="en-US"/>
          </a:p>
        </c:rich>
      </c:tx>
    </c:title>
    <c:plotArea>
      <c:layout/>
      <c:barChart>
        <c:barDir val="col"/>
        <c:grouping val="clustered"/>
        <c:ser>
          <c:idx val="0"/>
          <c:order val="0"/>
          <c:tx>
            <c:strRef>
              <c:f>'GRAF PELAPORAN'!$B$7</c:f>
              <c:strCache>
                <c:ptCount val="1"/>
                <c:pt idx="0">
                  <c:v>BIL</c:v>
                </c:pt>
              </c:strCache>
            </c:strRef>
          </c:tx>
          <c:cat>
            <c:strRef>
              <c:f>'GRAF PELAPORAN'!$C$6:$H$6</c:f>
              <c:strCache>
                <c:ptCount val="6"/>
                <c:pt idx="0">
                  <c:v>TAHAP 1</c:v>
                </c:pt>
                <c:pt idx="1">
                  <c:v>TAHAP 2</c:v>
                </c:pt>
                <c:pt idx="2">
                  <c:v> TAHAP 3</c:v>
                </c:pt>
                <c:pt idx="3">
                  <c:v>TAHAP 4</c:v>
                </c:pt>
                <c:pt idx="4">
                  <c:v>TAHAP  5</c:v>
                </c:pt>
                <c:pt idx="5">
                  <c:v>TAHAP 6</c:v>
                </c:pt>
              </c:strCache>
            </c:strRef>
          </c:cat>
          <c:val>
            <c:numRef>
              <c:f>'GRAF PELAPORAN'!$C$7:$H$7</c:f>
              <c:numCache>
                <c:formatCode>General</c:formatCode>
                <c:ptCount val="6"/>
                <c:pt idx="0">
                  <c:v>0</c:v>
                </c:pt>
                <c:pt idx="1">
                  <c:v>0</c:v>
                </c:pt>
                <c:pt idx="2">
                  <c:v>1</c:v>
                </c:pt>
                <c:pt idx="3">
                  <c:v>0</c:v>
                </c:pt>
                <c:pt idx="4">
                  <c:v>2</c:v>
                </c:pt>
                <c:pt idx="5">
                  <c:v>1</c:v>
                </c:pt>
              </c:numCache>
            </c:numRef>
          </c:val>
        </c:ser>
        <c:dLbls/>
        <c:axId val="114470912"/>
        <c:axId val="114472448"/>
      </c:barChart>
      <c:catAx>
        <c:axId val="114470912"/>
        <c:scaling>
          <c:orientation val="minMax"/>
        </c:scaling>
        <c:axPos val="b"/>
        <c:tickLblPos val="nextTo"/>
        <c:txPr>
          <a:bodyPr/>
          <a:lstStyle/>
          <a:p>
            <a:pPr>
              <a:defRPr lang="en-US"/>
            </a:pPr>
            <a:endParaRPr lang="ms-MY"/>
          </a:p>
        </c:txPr>
        <c:crossAx val="114472448"/>
        <c:crosses val="autoZero"/>
        <c:auto val="1"/>
        <c:lblAlgn val="ctr"/>
        <c:lblOffset val="100"/>
      </c:catAx>
      <c:valAx>
        <c:axId val="114472448"/>
        <c:scaling>
          <c:orientation val="minMax"/>
        </c:scaling>
        <c:axPos val="l"/>
        <c:majorGridlines/>
        <c:numFmt formatCode="General" sourceLinked="1"/>
        <c:tickLblPos val="nextTo"/>
        <c:txPr>
          <a:bodyPr/>
          <a:lstStyle/>
          <a:p>
            <a:pPr>
              <a:defRPr lang="en-US"/>
            </a:pPr>
            <a:endParaRPr lang="ms-MY"/>
          </a:p>
        </c:txPr>
        <c:crossAx val="114470912"/>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ms-MY"/>
  <c:style val="25"/>
  <c:chart>
    <c:title>
      <c:tx>
        <c:rich>
          <a:bodyPr/>
          <a:lstStyle/>
          <a:p>
            <a:pPr>
              <a:defRPr lang="en-US"/>
            </a:pPr>
            <a:r>
              <a:rPr lang="en-US"/>
              <a:t>GRAF AKTIVITI CATAN</a:t>
            </a:r>
          </a:p>
        </c:rich>
      </c:tx>
    </c:title>
    <c:plotArea>
      <c:layout/>
      <c:barChart>
        <c:barDir val="col"/>
        <c:grouping val="clustered"/>
        <c:ser>
          <c:idx val="0"/>
          <c:order val="0"/>
          <c:tx>
            <c:strRef>
              <c:f>'GRAF PELAPORAN'!$J$7</c:f>
              <c:strCache>
                <c:ptCount val="1"/>
                <c:pt idx="0">
                  <c:v>BIL</c:v>
                </c:pt>
              </c:strCache>
            </c:strRef>
          </c:tx>
          <c:cat>
            <c:strRef>
              <c:f>'GRAF PELAPORAN'!$K$6:$P$6</c:f>
              <c:strCache>
                <c:ptCount val="6"/>
                <c:pt idx="0">
                  <c:v>TAHAP 1</c:v>
                </c:pt>
                <c:pt idx="1">
                  <c:v>TAHAP 2</c:v>
                </c:pt>
                <c:pt idx="2">
                  <c:v> TAHAP 3</c:v>
                </c:pt>
                <c:pt idx="3">
                  <c:v>TAHAP 4</c:v>
                </c:pt>
                <c:pt idx="4">
                  <c:v>TAHAP  5</c:v>
                </c:pt>
                <c:pt idx="5">
                  <c:v>TAHAP 6</c:v>
                </c:pt>
              </c:strCache>
            </c:strRef>
          </c:cat>
          <c:val>
            <c:numRef>
              <c:f>'GRAF PELAPORAN'!$K$7:$P$7</c:f>
              <c:numCache>
                <c:formatCode>General</c:formatCode>
                <c:ptCount val="6"/>
                <c:pt idx="0">
                  <c:v>0</c:v>
                </c:pt>
                <c:pt idx="1">
                  <c:v>1</c:v>
                </c:pt>
                <c:pt idx="2">
                  <c:v>0</c:v>
                </c:pt>
                <c:pt idx="3">
                  <c:v>0</c:v>
                </c:pt>
                <c:pt idx="4">
                  <c:v>0</c:v>
                </c:pt>
                <c:pt idx="5">
                  <c:v>3</c:v>
                </c:pt>
              </c:numCache>
            </c:numRef>
          </c:val>
        </c:ser>
        <c:dLbls/>
        <c:axId val="109684992"/>
        <c:axId val="109838336"/>
      </c:barChart>
      <c:catAx>
        <c:axId val="109684992"/>
        <c:scaling>
          <c:orientation val="minMax"/>
        </c:scaling>
        <c:axPos val="b"/>
        <c:tickLblPos val="nextTo"/>
        <c:txPr>
          <a:bodyPr/>
          <a:lstStyle/>
          <a:p>
            <a:pPr>
              <a:defRPr lang="en-US"/>
            </a:pPr>
            <a:endParaRPr lang="ms-MY"/>
          </a:p>
        </c:txPr>
        <c:crossAx val="109838336"/>
        <c:crosses val="autoZero"/>
        <c:auto val="1"/>
        <c:lblAlgn val="ctr"/>
        <c:lblOffset val="100"/>
      </c:catAx>
      <c:valAx>
        <c:axId val="109838336"/>
        <c:scaling>
          <c:orientation val="minMax"/>
        </c:scaling>
        <c:axPos val="l"/>
        <c:majorGridlines/>
        <c:numFmt formatCode="General" sourceLinked="1"/>
        <c:tickLblPos val="nextTo"/>
        <c:txPr>
          <a:bodyPr/>
          <a:lstStyle/>
          <a:p>
            <a:pPr>
              <a:defRPr lang="en-US"/>
            </a:pPr>
            <a:endParaRPr lang="ms-MY"/>
          </a:p>
        </c:txPr>
        <c:crossAx val="109684992"/>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ms-MY"/>
  <c:style val="29"/>
  <c:chart>
    <c:title>
      <c:tx>
        <c:rich>
          <a:bodyPr/>
          <a:lstStyle/>
          <a:p>
            <a:pPr>
              <a:defRPr lang="en-US"/>
            </a:pPr>
            <a:r>
              <a:rPr lang="en-US"/>
              <a:t>GRAF AKTIVITI CETAKAN</a:t>
            </a:r>
          </a:p>
        </c:rich>
      </c:tx>
    </c:title>
    <c:plotArea>
      <c:layout/>
      <c:barChart>
        <c:barDir val="col"/>
        <c:grouping val="clustered"/>
        <c:ser>
          <c:idx val="0"/>
          <c:order val="0"/>
          <c:tx>
            <c:strRef>
              <c:f>'GRAF PELAPORAN'!$J$26</c:f>
              <c:strCache>
                <c:ptCount val="1"/>
                <c:pt idx="0">
                  <c:v>BIL</c:v>
                </c:pt>
              </c:strCache>
            </c:strRef>
          </c:tx>
          <c:cat>
            <c:strRef>
              <c:f>'GRAF PELAPORAN'!$K$25:$P$25</c:f>
              <c:strCache>
                <c:ptCount val="6"/>
                <c:pt idx="0">
                  <c:v>TAHAP 1</c:v>
                </c:pt>
                <c:pt idx="1">
                  <c:v>TAHAP 2</c:v>
                </c:pt>
                <c:pt idx="2">
                  <c:v> TAHAP 3</c:v>
                </c:pt>
                <c:pt idx="3">
                  <c:v>TAHAP 4</c:v>
                </c:pt>
                <c:pt idx="4">
                  <c:v>TAHAP  5</c:v>
                </c:pt>
                <c:pt idx="5">
                  <c:v>TAHAP 6</c:v>
                </c:pt>
              </c:strCache>
            </c:strRef>
          </c:cat>
          <c:val>
            <c:numRef>
              <c:f>'GRAF PELAPORAN'!$K$26:$P$26</c:f>
              <c:numCache>
                <c:formatCode>General</c:formatCode>
                <c:ptCount val="6"/>
                <c:pt idx="0">
                  <c:v>0</c:v>
                </c:pt>
                <c:pt idx="1">
                  <c:v>0</c:v>
                </c:pt>
                <c:pt idx="2">
                  <c:v>0</c:v>
                </c:pt>
                <c:pt idx="3">
                  <c:v>1</c:v>
                </c:pt>
                <c:pt idx="4">
                  <c:v>0</c:v>
                </c:pt>
                <c:pt idx="5">
                  <c:v>3</c:v>
                </c:pt>
              </c:numCache>
            </c:numRef>
          </c:val>
        </c:ser>
        <c:dLbls/>
        <c:axId val="109871104"/>
        <c:axId val="109872640"/>
      </c:barChart>
      <c:catAx>
        <c:axId val="109871104"/>
        <c:scaling>
          <c:orientation val="minMax"/>
        </c:scaling>
        <c:axPos val="b"/>
        <c:tickLblPos val="nextTo"/>
        <c:txPr>
          <a:bodyPr/>
          <a:lstStyle/>
          <a:p>
            <a:pPr>
              <a:defRPr lang="en-US"/>
            </a:pPr>
            <a:endParaRPr lang="ms-MY"/>
          </a:p>
        </c:txPr>
        <c:crossAx val="109872640"/>
        <c:crosses val="autoZero"/>
        <c:auto val="1"/>
        <c:lblAlgn val="ctr"/>
        <c:lblOffset val="100"/>
      </c:catAx>
      <c:valAx>
        <c:axId val="109872640"/>
        <c:scaling>
          <c:orientation val="minMax"/>
        </c:scaling>
        <c:axPos val="l"/>
        <c:majorGridlines/>
        <c:numFmt formatCode="General" sourceLinked="1"/>
        <c:tickLblPos val="nextTo"/>
        <c:txPr>
          <a:bodyPr/>
          <a:lstStyle/>
          <a:p>
            <a:pPr>
              <a:defRPr lang="en-US"/>
            </a:pPr>
            <a:endParaRPr lang="ms-MY"/>
          </a:p>
        </c:txPr>
        <c:crossAx val="109871104"/>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ms-MY"/>
  <c:style val="30"/>
  <c:chart>
    <c:title>
      <c:tx>
        <c:rich>
          <a:bodyPr/>
          <a:lstStyle/>
          <a:p>
            <a:pPr>
              <a:defRPr lang="en-US"/>
            </a:pPr>
            <a:r>
              <a:rPr lang="en-US"/>
              <a:t>GRAF AKTIVITI STENSILAN</a:t>
            </a:r>
          </a:p>
        </c:rich>
      </c:tx>
    </c:title>
    <c:plotArea>
      <c:layout/>
      <c:barChart>
        <c:barDir val="col"/>
        <c:grouping val="clustered"/>
        <c:ser>
          <c:idx val="0"/>
          <c:order val="0"/>
          <c:tx>
            <c:strRef>
              <c:f>'GRAF PELAPORAN'!$B$44</c:f>
              <c:strCache>
                <c:ptCount val="1"/>
                <c:pt idx="0">
                  <c:v>BIL</c:v>
                </c:pt>
              </c:strCache>
            </c:strRef>
          </c:tx>
          <c:cat>
            <c:strRef>
              <c:f>'GRAF PELAPORAN'!$C$43:$H$43</c:f>
              <c:strCache>
                <c:ptCount val="6"/>
                <c:pt idx="0">
                  <c:v>TAHAP 1</c:v>
                </c:pt>
                <c:pt idx="1">
                  <c:v>TAHAP 2</c:v>
                </c:pt>
                <c:pt idx="2">
                  <c:v> TAHAP 3</c:v>
                </c:pt>
                <c:pt idx="3">
                  <c:v>TAHAP 4</c:v>
                </c:pt>
                <c:pt idx="4">
                  <c:v>TAHAP  5</c:v>
                </c:pt>
                <c:pt idx="5">
                  <c:v>TAHAP 6</c:v>
                </c:pt>
              </c:strCache>
            </c:strRef>
          </c:cat>
          <c:val>
            <c:numRef>
              <c:f>'GRAF PELAPORAN'!$C$44:$H$44</c:f>
              <c:numCache>
                <c:formatCode>General</c:formatCode>
                <c:ptCount val="6"/>
                <c:pt idx="0">
                  <c:v>0</c:v>
                </c:pt>
                <c:pt idx="1">
                  <c:v>0</c:v>
                </c:pt>
                <c:pt idx="2">
                  <c:v>0</c:v>
                </c:pt>
                <c:pt idx="3">
                  <c:v>1</c:v>
                </c:pt>
                <c:pt idx="4">
                  <c:v>1</c:v>
                </c:pt>
                <c:pt idx="5">
                  <c:v>2</c:v>
                </c:pt>
              </c:numCache>
            </c:numRef>
          </c:val>
        </c:ser>
        <c:dLbls/>
        <c:axId val="103437824"/>
        <c:axId val="103439360"/>
      </c:barChart>
      <c:catAx>
        <c:axId val="103437824"/>
        <c:scaling>
          <c:orientation val="minMax"/>
        </c:scaling>
        <c:axPos val="b"/>
        <c:tickLblPos val="nextTo"/>
        <c:txPr>
          <a:bodyPr/>
          <a:lstStyle/>
          <a:p>
            <a:pPr>
              <a:defRPr lang="en-US"/>
            </a:pPr>
            <a:endParaRPr lang="ms-MY"/>
          </a:p>
        </c:txPr>
        <c:crossAx val="103439360"/>
        <c:crosses val="autoZero"/>
        <c:auto val="1"/>
        <c:lblAlgn val="ctr"/>
        <c:lblOffset val="100"/>
      </c:catAx>
      <c:valAx>
        <c:axId val="103439360"/>
        <c:scaling>
          <c:orientation val="minMax"/>
        </c:scaling>
        <c:axPos val="l"/>
        <c:majorGridlines/>
        <c:numFmt formatCode="General" sourceLinked="1"/>
        <c:tickLblPos val="nextTo"/>
        <c:txPr>
          <a:bodyPr/>
          <a:lstStyle/>
          <a:p>
            <a:pPr>
              <a:defRPr lang="en-US"/>
            </a:pPr>
            <a:endParaRPr lang="ms-MY"/>
          </a:p>
        </c:txPr>
        <c:crossAx val="103437824"/>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ms-MY"/>
  <c:style val="31"/>
  <c:chart>
    <c:title>
      <c:tx>
        <c:rich>
          <a:bodyPr/>
          <a:lstStyle/>
          <a:p>
            <a:pPr>
              <a:defRPr lang="en-US"/>
            </a:pPr>
            <a:r>
              <a:rPr lang="en-MY"/>
              <a:t>GRAF AKTIVITI POSTER</a:t>
            </a:r>
          </a:p>
        </c:rich>
      </c:tx>
    </c:title>
    <c:plotArea>
      <c:layout/>
      <c:barChart>
        <c:barDir val="col"/>
        <c:grouping val="clustered"/>
        <c:ser>
          <c:idx val="0"/>
          <c:order val="0"/>
          <c:tx>
            <c:strRef>
              <c:f>'GRAF PELAPORAN'!$J$44</c:f>
              <c:strCache>
                <c:ptCount val="1"/>
                <c:pt idx="0">
                  <c:v>BIL</c:v>
                </c:pt>
              </c:strCache>
            </c:strRef>
          </c:tx>
          <c:cat>
            <c:strRef>
              <c:f>'GRAF PELAPORAN'!$K$43:$P$43</c:f>
              <c:strCache>
                <c:ptCount val="6"/>
                <c:pt idx="0">
                  <c:v>TAHAP 1</c:v>
                </c:pt>
                <c:pt idx="1">
                  <c:v>TAHAP 2</c:v>
                </c:pt>
                <c:pt idx="2">
                  <c:v> TAHAP 3</c:v>
                </c:pt>
                <c:pt idx="3">
                  <c:v>TAHAP 4</c:v>
                </c:pt>
                <c:pt idx="4">
                  <c:v>TAHAP  5</c:v>
                </c:pt>
                <c:pt idx="5">
                  <c:v>TAHAP 6</c:v>
                </c:pt>
              </c:strCache>
            </c:strRef>
          </c:cat>
          <c:val>
            <c:numRef>
              <c:f>'GRAF PELAPORAN'!$K$44:$P$44</c:f>
              <c:numCache>
                <c:formatCode>General</c:formatCode>
                <c:ptCount val="6"/>
                <c:pt idx="0">
                  <c:v>0</c:v>
                </c:pt>
                <c:pt idx="1">
                  <c:v>0</c:v>
                </c:pt>
                <c:pt idx="2">
                  <c:v>1</c:v>
                </c:pt>
                <c:pt idx="3">
                  <c:v>0</c:v>
                </c:pt>
                <c:pt idx="4">
                  <c:v>1</c:v>
                </c:pt>
                <c:pt idx="5">
                  <c:v>2</c:v>
                </c:pt>
              </c:numCache>
            </c:numRef>
          </c:val>
        </c:ser>
        <c:dLbls/>
        <c:axId val="111242240"/>
        <c:axId val="111252224"/>
      </c:barChart>
      <c:catAx>
        <c:axId val="111242240"/>
        <c:scaling>
          <c:orientation val="minMax"/>
        </c:scaling>
        <c:axPos val="b"/>
        <c:tickLblPos val="nextTo"/>
        <c:txPr>
          <a:bodyPr/>
          <a:lstStyle/>
          <a:p>
            <a:pPr>
              <a:defRPr lang="en-US"/>
            </a:pPr>
            <a:endParaRPr lang="ms-MY"/>
          </a:p>
        </c:txPr>
        <c:crossAx val="111252224"/>
        <c:crosses val="autoZero"/>
        <c:auto val="1"/>
        <c:lblAlgn val="ctr"/>
        <c:lblOffset val="100"/>
      </c:catAx>
      <c:valAx>
        <c:axId val="111252224"/>
        <c:scaling>
          <c:orientation val="minMax"/>
        </c:scaling>
        <c:axPos val="l"/>
        <c:majorGridlines/>
        <c:numFmt formatCode="General" sourceLinked="1"/>
        <c:tickLblPos val="nextTo"/>
        <c:txPr>
          <a:bodyPr/>
          <a:lstStyle/>
          <a:p>
            <a:pPr>
              <a:defRPr lang="en-US"/>
            </a:pPr>
            <a:endParaRPr lang="ms-MY"/>
          </a:p>
        </c:txPr>
        <c:crossAx val="111242240"/>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ms-MY"/>
  <c:style val="32"/>
  <c:chart>
    <c:title>
      <c:tx>
        <c:rich>
          <a:bodyPr/>
          <a:lstStyle/>
          <a:p>
            <a:pPr>
              <a:defRPr lang="en-US"/>
            </a:pPr>
            <a:r>
              <a:rPr lang="en-MY"/>
              <a:t>GRAF AKTIVITI TEKNIK CORAK CATAN</a:t>
            </a:r>
          </a:p>
        </c:rich>
      </c:tx>
    </c:title>
    <c:plotArea>
      <c:layout/>
      <c:barChart>
        <c:barDir val="col"/>
        <c:grouping val="clustered"/>
        <c:ser>
          <c:idx val="0"/>
          <c:order val="0"/>
          <c:tx>
            <c:strRef>
              <c:f>'GRAF PELAPORAN'!$B$62</c:f>
              <c:strCache>
                <c:ptCount val="1"/>
                <c:pt idx="0">
                  <c:v>BIL</c:v>
                </c:pt>
              </c:strCache>
            </c:strRef>
          </c:tx>
          <c:cat>
            <c:strRef>
              <c:f>'GRAF PELAPORAN'!$C$61:$H$61</c:f>
              <c:strCache>
                <c:ptCount val="6"/>
                <c:pt idx="0">
                  <c:v>TAHAP 1</c:v>
                </c:pt>
                <c:pt idx="1">
                  <c:v>TAHAP 2</c:v>
                </c:pt>
                <c:pt idx="2">
                  <c:v> TAHAP 3</c:v>
                </c:pt>
                <c:pt idx="3">
                  <c:v>TAHAP 4</c:v>
                </c:pt>
                <c:pt idx="4">
                  <c:v>TAHAP  5</c:v>
                </c:pt>
                <c:pt idx="5">
                  <c:v>TAHAP 6</c:v>
                </c:pt>
              </c:strCache>
            </c:strRef>
          </c:cat>
          <c:val>
            <c:numRef>
              <c:f>'GRAF PELAPORAN'!$C$62:$H$62</c:f>
              <c:numCache>
                <c:formatCode>General</c:formatCode>
                <c:ptCount val="6"/>
                <c:pt idx="0">
                  <c:v>0</c:v>
                </c:pt>
                <c:pt idx="1">
                  <c:v>0</c:v>
                </c:pt>
                <c:pt idx="2">
                  <c:v>0</c:v>
                </c:pt>
                <c:pt idx="3">
                  <c:v>1</c:v>
                </c:pt>
                <c:pt idx="4">
                  <c:v>0</c:v>
                </c:pt>
                <c:pt idx="5">
                  <c:v>3</c:v>
                </c:pt>
              </c:numCache>
            </c:numRef>
          </c:val>
        </c:ser>
        <c:dLbls/>
        <c:axId val="111358720"/>
        <c:axId val="111360256"/>
      </c:barChart>
      <c:catAx>
        <c:axId val="111358720"/>
        <c:scaling>
          <c:orientation val="minMax"/>
        </c:scaling>
        <c:axPos val="b"/>
        <c:tickLblPos val="nextTo"/>
        <c:txPr>
          <a:bodyPr/>
          <a:lstStyle/>
          <a:p>
            <a:pPr>
              <a:defRPr lang="en-US"/>
            </a:pPr>
            <a:endParaRPr lang="ms-MY"/>
          </a:p>
        </c:txPr>
        <c:crossAx val="111360256"/>
        <c:crosses val="autoZero"/>
        <c:auto val="1"/>
        <c:lblAlgn val="ctr"/>
        <c:lblOffset val="100"/>
      </c:catAx>
      <c:valAx>
        <c:axId val="111360256"/>
        <c:scaling>
          <c:orientation val="minMax"/>
        </c:scaling>
        <c:axPos val="l"/>
        <c:majorGridlines/>
        <c:numFmt formatCode="General" sourceLinked="1"/>
        <c:tickLblPos val="nextTo"/>
        <c:txPr>
          <a:bodyPr/>
          <a:lstStyle/>
          <a:p>
            <a:pPr>
              <a:defRPr lang="en-US"/>
            </a:pPr>
            <a:endParaRPr lang="ms-MY"/>
          </a:p>
        </c:txPr>
        <c:crossAx val="111358720"/>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ms-MY"/>
  <c:style val="25"/>
  <c:chart>
    <c:title>
      <c:tx>
        <c:rich>
          <a:bodyPr/>
          <a:lstStyle/>
          <a:p>
            <a:pPr>
              <a:defRPr lang="en-US"/>
            </a:pPr>
            <a:r>
              <a:rPr lang="en-US"/>
              <a:t>GRAF CORAK CORAK TEKNIK KOLAJ</a:t>
            </a:r>
          </a:p>
        </c:rich>
      </c:tx>
    </c:title>
    <c:plotArea>
      <c:layout/>
      <c:barChart>
        <c:barDir val="col"/>
        <c:grouping val="clustered"/>
        <c:ser>
          <c:idx val="0"/>
          <c:order val="0"/>
          <c:tx>
            <c:strRef>
              <c:f>'GRAF PELAPORAN'!$J$62</c:f>
              <c:strCache>
                <c:ptCount val="1"/>
                <c:pt idx="0">
                  <c:v>BIL</c:v>
                </c:pt>
              </c:strCache>
            </c:strRef>
          </c:tx>
          <c:cat>
            <c:strRef>
              <c:f>'GRAF PELAPORAN'!$K$61:$P$61</c:f>
              <c:strCache>
                <c:ptCount val="6"/>
                <c:pt idx="0">
                  <c:v>TAHAP 1</c:v>
                </c:pt>
                <c:pt idx="1">
                  <c:v>TAHAP 2</c:v>
                </c:pt>
                <c:pt idx="2">
                  <c:v> TAHAP 3</c:v>
                </c:pt>
                <c:pt idx="3">
                  <c:v>TAHAP 4</c:v>
                </c:pt>
                <c:pt idx="4">
                  <c:v>TAHAP  5</c:v>
                </c:pt>
                <c:pt idx="5">
                  <c:v>TAHAP 6</c:v>
                </c:pt>
              </c:strCache>
            </c:strRef>
          </c:cat>
          <c:val>
            <c:numRef>
              <c:f>'GRAF PELAPORAN'!$K$62:$P$62</c:f>
              <c:numCache>
                <c:formatCode>General</c:formatCode>
                <c:ptCount val="6"/>
                <c:pt idx="0">
                  <c:v>0</c:v>
                </c:pt>
                <c:pt idx="1">
                  <c:v>0</c:v>
                </c:pt>
                <c:pt idx="2">
                  <c:v>0</c:v>
                </c:pt>
                <c:pt idx="3">
                  <c:v>1</c:v>
                </c:pt>
                <c:pt idx="4">
                  <c:v>0</c:v>
                </c:pt>
                <c:pt idx="5">
                  <c:v>3</c:v>
                </c:pt>
              </c:numCache>
            </c:numRef>
          </c:val>
        </c:ser>
        <c:dLbls/>
        <c:axId val="111380736"/>
        <c:axId val="111411200"/>
      </c:barChart>
      <c:catAx>
        <c:axId val="111380736"/>
        <c:scaling>
          <c:orientation val="minMax"/>
        </c:scaling>
        <c:axPos val="b"/>
        <c:tickLblPos val="nextTo"/>
        <c:txPr>
          <a:bodyPr/>
          <a:lstStyle/>
          <a:p>
            <a:pPr>
              <a:defRPr lang="en-US"/>
            </a:pPr>
            <a:endParaRPr lang="ms-MY"/>
          </a:p>
        </c:txPr>
        <c:crossAx val="111411200"/>
        <c:crosses val="autoZero"/>
        <c:auto val="1"/>
        <c:lblAlgn val="ctr"/>
        <c:lblOffset val="100"/>
      </c:catAx>
      <c:valAx>
        <c:axId val="111411200"/>
        <c:scaling>
          <c:orientation val="minMax"/>
        </c:scaling>
        <c:axPos val="l"/>
        <c:majorGridlines/>
        <c:numFmt formatCode="General" sourceLinked="1"/>
        <c:tickLblPos val="nextTo"/>
        <c:txPr>
          <a:bodyPr/>
          <a:lstStyle/>
          <a:p>
            <a:pPr>
              <a:defRPr lang="en-US"/>
            </a:pPr>
            <a:endParaRPr lang="ms-MY"/>
          </a:p>
        </c:txPr>
        <c:crossAx val="111380736"/>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ms-MY"/>
  <c:style val="26"/>
  <c:chart>
    <c:title>
      <c:tx>
        <c:rich>
          <a:bodyPr/>
          <a:lstStyle/>
          <a:p>
            <a:pPr>
              <a:defRPr lang="en-US"/>
            </a:pPr>
            <a:r>
              <a:rPr lang="en-MY"/>
              <a:t>GRAF CORAK TEKNIK STENSILAN</a:t>
            </a:r>
          </a:p>
        </c:rich>
      </c:tx>
    </c:title>
    <c:plotArea>
      <c:layout/>
      <c:barChart>
        <c:barDir val="col"/>
        <c:grouping val="clustered"/>
        <c:ser>
          <c:idx val="0"/>
          <c:order val="0"/>
          <c:tx>
            <c:strRef>
              <c:f>'GRAF PELAPORAN'!$B$80</c:f>
              <c:strCache>
                <c:ptCount val="1"/>
                <c:pt idx="0">
                  <c:v>BIL</c:v>
                </c:pt>
              </c:strCache>
            </c:strRef>
          </c:tx>
          <c:cat>
            <c:strRef>
              <c:f>'GRAF PELAPORAN'!$C$79:$H$79</c:f>
              <c:strCache>
                <c:ptCount val="6"/>
                <c:pt idx="0">
                  <c:v>TAHAP 1</c:v>
                </c:pt>
                <c:pt idx="1">
                  <c:v>TAHAP 2</c:v>
                </c:pt>
                <c:pt idx="2">
                  <c:v> TAHAP 3</c:v>
                </c:pt>
                <c:pt idx="3">
                  <c:v>TAHAP 4</c:v>
                </c:pt>
                <c:pt idx="4">
                  <c:v>TAHAP  5</c:v>
                </c:pt>
                <c:pt idx="5">
                  <c:v>TAHAP 6</c:v>
                </c:pt>
              </c:strCache>
            </c:strRef>
          </c:cat>
          <c:val>
            <c:numRef>
              <c:f>'GRAF PELAPORAN'!$C$80:$H$80</c:f>
              <c:numCache>
                <c:formatCode>General</c:formatCode>
                <c:ptCount val="6"/>
                <c:pt idx="0">
                  <c:v>0</c:v>
                </c:pt>
                <c:pt idx="1">
                  <c:v>0</c:v>
                </c:pt>
                <c:pt idx="2">
                  <c:v>1</c:v>
                </c:pt>
                <c:pt idx="3">
                  <c:v>0</c:v>
                </c:pt>
                <c:pt idx="4">
                  <c:v>0</c:v>
                </c:pt>
                <c:pt idx="5">
                  <c:v>3</c:v>
                </c:pt>
              </c:numCache>
            </c:numRef>
          </c:val>
        </c:ser>
        <c:dLbls/>
        <c:axId val="111431680"/>
        <c:axId val="111433216"/>
      </c:barChart>
      <c:catAx>
        <c:axId val="111431680"/>
        <c:scaling>
          <c:orientation val="minMax"/>
        </c:scaling>
        <c:axPos val="b"/>
        <c:tickLblPos val="nextTo"/>
        <c:txPr>
          <a:bodyPr/>
          <a:lstStyle/>
          <a:p>
            <a:pPr>
              <a:defRPr lang="en-US"/>
            </a:pPr>
            <a:endParaRPr lang="ms-MY"/>
          </a:p>
        </c:txPr>
        <c:crossAx val="111433216"/>
        <c:crosses val="autoZero"/>
        <c:auto val="1"/>
        <c:lblAlgn val="ctr"/>
        <c:lblOffset val="100"/>
      </c:catAx>
      <c:valAx>
        <c:axId val="111433216"/>
        <c:scaling>
          <c:orientation val="minMax"/>
        </c:scaling>
        <c:axPos val="l"/>
        <c:majorGridlines/>
        <c:numFmt formatCode="General" sourceLinked="1"/>
        <c:tickLblPos val="nextTo"/>
        <c:txPr>
          <a:bodyPr/>
          <a:lstStyle/>
          <a:p>
            <a:pPr>
              <a:defRPr lang="en-US"/>
            </a:pPr>
            <a:endParaRPr lang="ms-MY"/>
          </a:p>
        </c:txPr>
        <c:crossAx val="111431680"/>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ms-MY"/>
  <c:style val="28"/>
  <c:chart>
    <c:title>
      <c:tx>
        <c:rich>
          <a:bodyPr/>
          <a:lstStyle/>
          <a:p>
            <a:pPr>
              <a:defRPr lang="en-US"/>
            </a:pPr>
            <a:r>
              <a:rPr lang="en-US"/>
              <a:t>GRAF CORAK TEKNIK TIUPAN</a:t>
            </a:r>
          </a:p>
        </c:rich>
      </c:tx>
    </c:title>
    <c:plotArea>
      <c:layout/>
      <c:barChart>
        <c:barDir val="col"/>
        <c:grouping val="clustered"/>
        <c:ser>
          <c:idx val="0"/>
          <c:order val="0"/>
          <c:tx>
            <c:strRef>
              <c:f>'GRAF PELAPORAN'!$J$80</c:f>
              <c:strCache>
                <c:ptCount val="1"/>
                <c:pt idx="0">
                  <c:v>BIL</c:v>
                </c:pt>
              </c:strCache>
            </c:strRef>
          </c:tx>
          <c:cat>
            <c:strRef>
              <c:f>'GRAF PELAPORAN'!$K$79:$P$79</c:f>
              <c:strCache>
                <c:ptCount val="6"/>
                <c:pt idx="0">
                  <c:v>TAHAP 1</c:v>
                </c:pt>
                <c:pt idx="1">
                  <c:v>TAHAP 2</c:v>
                </c:pt>
                <c:pt idx="2">
                  <c:v> TAHAP 3</c:v>
                </c:pt>
                <c:pt idx="3">
                  <c:v>TAHAP 4</c:v>
                </c:pt>
                <c:pt idx="4">
                  <c:v>TAHAP  5</c:v>
                </c:pt>
                <c:pt idx="5">
                  <c:v>TAHAP 6</c:v>
                </c:pt>
              </c:strCache>
            </c:strRef>
          </c:cat>
          <c:val>
            <c:numRef>
              <c:f>'GRAF PELAPORAN'!$K$80:$P$80</c:f>
              <c:numCache>
                <c:formatCode>General</c:formatCode>
                <c:ptCount val="6"/>
                <c:pt idx="0">
                  <c:v>0</c:v>
                </c:pt>
                <c:pt idx="1">
                  <c:v>0</c:v>
                </c:pt>
                <c:pt idx="2">
                  <c:v>1</c:v>
                </c:pt>
                <c:pt idx="3">
                  <c:v>0</c:v>
                </c:pt>
                <c:pt idx="4">
                  <c:v>0</c:v>
                </c:pt>
                <c:pt idx="5">
                  <c:v>3</c:v>
                </c:pt>
              </c:numCache>
            </c:numRef>
          </c:val>
        </c:ser>
        <c:dLbls/>
        <c:axId val="111461888"/>
        <c:axId val="111463424"/>
      </c:barChart>
      <c:catAx>
        <c:axId val="111461888"/>
        <c:scaling>
          <c:orientation val="minMax"/>
        </c:scaling>
        <c:axPos val="b"/>
        <c:tickLblPos val="nextTo"/>
        <c:txPr>
          <a:bodyPr/>
          <a:lstStyle/>
          <a:p>
            <a:pPr>
              <a:defRPr lang="en-US"/>
            </a:pPr>
            <a:endParaRPr lang="ms-MY"/>
          </a:p>
        </c:txPr>
        <c:crossAx val="111463424"/>
        <c:crosses val="autoZero"/>
        <c:auto val="1"/>
        <c:lblAlgn val="ctr"/>
        <c:lblOffset val="100"/>
      </c:catAx>
      <c:valAx>
        <c:axId val="111463424"/>
        <c:scaling>
          <c:orientation val="minMax"/>
        </c:scaling>
        <c:axPos val="l"/>
        <c:majorGridlines/>
        <c:numFmt formatCode="General" sourceLinked="1"/>
        <c:tickLblPos val="nextTo"/>
        <c:txPr>
          <a:bodyPr/>
          <a:lstStyle/>
          <a:p>
            <a:pPr>
              <a:defRPr lang="en-US"/>
            </a:pPr>
            <a:endParaRPr lang="ms-MY"/>
          </a:p>
        </c:txPr>
        <c:crossAx val="111461888"/>
        <c:crosses val="autoZero"/>
        <c:crossBetween val="between"/>
      </c:valAx>
    </c:plotArea>
    <c:legend>
      <c:legendPos val="r"/>
      <c:txPr>
        <a:bodyPr/>
        <a:lstStyle/>
        <a:p>
          <a:pPr>
            <a:defRPr lang="en-US"/>
          </a:pPr>
          <a:endParaRPr lang="ms-MY"/>
        </a:p>
      </c:txPr>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Style="combo" dx="16" fmlaLink="$K$6" fmlaRange="$L$7:$L$55"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476250</xdr:colOff>
      <xdr:row>3</xdr:row>
      <xdr:rowOff>153718</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238125" y="0"/>
          <a:ext cx="3119438" cy="79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2181225</xdr:colOff>
      <xdr:row>8</xdr:row>
      <xdr:rowOff>104775</xdr:rowOff>
    </xdr:from>
    <xdr:to>
      <xdr:col>7</xdr:col>
      <xdr:colOff>6429375</xdr:colOff>
      <xdr:row>13</xdr:row>
      <xdr:rowOff>141937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7839075" y="1781175"/>
          <a:ext cx="4248150" cy="1084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27</xdr:row>
      <xdr:rowOff>0</xdr:rowOff>
    </xdr:from>
    <xdr:to>
      <xdr:col>8</xdr:col>
      <xdr:colOff>0</xdr:colOff>
      <xdr:row>37</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600075</xdr:colOff>
      <xdr:row>8</xdr:row>
      <xdr:rowOff>52387</xdr:rowOff>
    </xdr:from>
    <xdr:to>
      <xdr:col>15</xdr:col>
      <xdr:colOff>600075</xdr:colOff>
      <xdr:row>18</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19049</xdr:colOff>
      <xdr:row>27</xdr:row>
      <xdr:rowOff>33337</xdr:rowOff>
    </xdr:from>
    <xdr:to>
      <xdr:col>15</xdr:col>
      <xdr:colOff>581024</xdr:colOff>
      <xdr:row>37</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45</xdr:row>
      <xdr:rowOff>4762</xdr:rowOff>
    </xdr:from>
    <xdr:to>
      <xdr:col>8</xdr:col>
      <xdr:colOff>9525</xdr:colOff>
      <xdr:row>55</xdr:row>
      <xdr:rowOff>180975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609599</xdr:colOff>
      <xdr:row>45</xdr:row>
      <xdr:rowOff>4761</xdr:rowOff>
    </xdr:from>
    <xdr:to>
      <xdr:col>15</xdr:col>
      <xdr:colOff>600074</xdr:colOff>
      <xdr:row>55</xdr:row>
      <xdr:rowOff>180974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600074</xdr:colOff>
      <xdr:row>63</xdr:row>
      <xdr:rowOff>4762</xdr:rowOff>
    </xdr:from>
    <xdr:to>
      <xdr:col>7</xdr:col>
      <xdr:colOff>609599</xdr:colOff>
      <xdr:row>73</xdr:row>
      <xdr:rowOff>171450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19049</xdr:colOff>
      <xdr:row>63</xdr:row>
      <xdr:rowOff>4762</xdr:rowOff>
    </xdr:from>
    <xdr:to>
      <xdr:col>15</xdr:col>
      <xdr:colOff>600075</xdr:colOff>
      <xdr:row>74</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609599</xdr:colOff>
      <xdr:row>81</xdr:row>
      <xdr:rowOff>14287</xdr:rowOff>
    </xdr:from>
    <xdr:to>
      <xdr:col>7</xdr:col>
      <xdr:colOff>600074</xdr:colOff>
      <xdr:row>91</xdr:row>
      <xdr:rowOff>171450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81</xdr:row>
      <xdr:rowOff>4762</xdr:rowOff>
    </xdr:from>
    <xdr:to>
      <xdr:col>15</xdr:col>
      <xdr:colOff>600075</xdr:colOff>
      <xdr:row>91</xdr:row>
      <xdr:rowOff>180975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600075</xdr:colOff>
      <xdr:row>99</xdr:row>
      <xdr:rowOff>23811</xdr:rowOff>
    </xdr:from>
    <xdr:to>
      <xdr:col>8</xdr:col>
      <xdr:colOff>1</xdr:colOff>
      <xdr:row>109</xdr:row>
      <xdr:rowOff>180974</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99</xdr:row>
      <xdr:rowOff>14287</xdr:rowOff>
    </xdr:from>
    <xdr:to>
      <xdr:col>16</xdr:col>
      <xdr:colOff>0</xdr:colOff>
      <xdr:row>109</xdr:row>
      <xdr:rowOff>171450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117</xdr:row>
      <xdr:rowOff>23812</xdr:rowOff>
    </xdr:from>
    <xdr:to>
      <xdr:col>8</xdr:col>
      <xdr:colOff>1</xdr:colOff>
      <xdr:row>127</xdr:row>
      <xdr:rowOff>180975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9526</xdr:colOff>
      <xdr:row>117</xdr:row>
      <xdr:rowOff>14287</xdr:rowOff>
    </xdr:from>
    <xdr:to>
      <xdr:col>15</xdr:col>
      <xdr:colOff>600076</xdr:colOff>
      <xdr:row>127</xdr:row>
      <xdr:rowOff>180975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134</xdr:row>
      <xdr:rowOff>185737</xdr:rowOff>
    </xdr:from>
    <xdr:to>
      <xdr:col>7</xdr:col>
      <xdr:colOff>600075</xdr:colOff>
      <xdr:row>145</xdr:row>
      <xdr:rowOff>161925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135</xdr:row>
      <xdr:rowOff>14286</xdr:rowOff>
    </xdr:from>
    <xdr:to>
      <xdr:col>16</xdr:col>
      <xdr:colOff>0</xdr:colOff>
      <xdr:row>145</xdr:row>
      <xdr:rowOff>171450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152</xdr:row>
      <xdr:rowOff>185737</xdr:rowOff>
    </xdr:from>
    <xdr:to>
      <xdr:col>8</xdr:col>
      <xdr:colOff>0</xdr:colOff>
      <xdr:row>164</xdr:row>
      <xdr:rowOff>0</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152</xdr:row>
      <xdr:rowOff>185737</xdr:rowOff>
    </xdr:from>
    <xdr:to>
      <xdr:col>16</xdr:col>
      <xdr:colOff>19050</xdr:colOff>
      <xdr:row>163</xdr:row>
      <xdr:rowOff>180975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8</xdr:row>
      <xdr:rowOff>66675</xdr:rowOff>
    </xdr:from>
    <xdr:to>
      <xdr:col>8</xdr:col>
      <xdr:colOff>0</xdr:colOff>
      <xdr:row>18</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1</xdr:col>
      <xdr:colOff>1457326</xdr:colOff>
      <xdr:row>0</xdr:row>
      <xdr:rowOff>47625</xdr:rowOff>
    </xdr:from>
    <xdr:to>
      <xdr:col>5</xdr:col>
      <xdr:colOff>323851</xdr:colOff>
      <xdr:row>2</xdr:row>
      <xdr:rowOff>164299</xdr:rowOff>
    </xdr:to>
    <xdr:pic>
      <xdr:nvPicPr>
        <xdr:cNvPr id="2" name="Picture 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2066926" y="47625"/>
          <a:ext cx="2209800" cy="5643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AH78"/>
  <sheetViews>
    <sheetView showGridLines="0" tabSelected="1" zoomScale="85" zoomScaleNormal="85" zoomScalePageLayoutView="80" workbookViewId="0">
      <selection activeCell="E77" sqref="E77"/>
    </sheetView>
  </sheetViews>
  <sheetFormatPr defaultColWidth="0" defaultRowHeight="15.75" zeroHeight="1"/>
  <cols>
    <col min="1" max="1" width="5" style="4" customWidth="1"/>
    <col min="2" max="2" width="38.140625" style="4" customWidth="1"/>
    <col min="3" max="3" width="20.7109375" style="4" customWidth="1"/>
    <col min="4" max="4" width="8.42578125" style="4" customWidth="1"/>
    <col min="5" max="10" width="12.7109375" style="4" customWidth="1"/>
    <col min="11" max="11" width="16.7109375" style="4" hidden="1" customWidth="1"/>
    <col min="12" max="16" width="12.7109375" style="4" customWidth="1"/>
    <col min="17" max="17" width="16.7109375" style="4" hidden="1" customWidth="1"/>
    <col min="18" max="20" width="12.7109375" style="4" customWidth="1"/>
    <col min="21" max="21" width="16.7109375" style="4" hidden="1" customWidth="1"/>
    <col min="22" max="25" width="12.7109375" style="4" customWidth="1"/>
    <col min="26" max="26" width="16.7109375" style="4" hidden="1" customWidth="1"/>
    <col min="27" max="27" width="20.7109375" style="4" customWidth="1"/>
    <col min="28" max="34" width="9.140625" style="4" customWidth="1"/>
    <col min="35" max="55" width="9.140625" style="4" hidden="1" customWidth="1"/>
    <col min="56" max="16384" width="9.140625" style="4" hidden="1"/>
  </cols>
  <sheetData>
    <row r="1" spans="1:27" ht="16.5">
      <c r="A1" s="87"/>
      <c r="B1" s="88"/>
      <c r="C1" s="88"/>
      <c r="D1" s="90" t="s">
        <v>229</v>
      </c>
      <c r="E1" s="155" t="s">
        <v>232</v>
      </c>
      <c r="F1" s="91"/>
      <c r="G1" s="91"/>
      <c r="H1" s="91"/>
      <c r="I1" s="91"/>
      <c r="J1" s="91"/>
      <c r="K1" s="88"/>
      <c r="L1" s="88"/>
      <c r="M1" s="87"/>
      <c r="N1" s="88"/>
      <c r="O1" s="88"/>
      <c r="P1" s="88"/>
      <c r="Q1" s="88"/>
      <c r="R1" s="88"/>
      <c r="S1" s="88"/>
      <c r="T1" s="88"/>
      <c r="U1" s="88"/>
      <c r="V1" s="88"/>
      <c r="W1" s="88"/>
      <c r="X1" s="88"/>
      <c r="Y1" s="88"/>
      <c r="Z1" s="88"/>
      <c r="AA1" s="88"/>
    </row>
    <row r="2" spans="1:27" ht="16.5">
      <c r="A2" s="87"/>
      <c r="B2" s="88"/>
      <c r="C2" s="88"/>
      <c r="D2" s="90" t="s">
        <v>230</v>
      </c>
      <c r="E2" s="91" t="s">
        <v>233</v>
      </c>
      <c r="F2" s="91"/>
      <c r="G2" s="91"/>
      <c r="H2" s="91"/>
      <c r="I2" s="91"/>
      <c r="J2" s="91"/>
      <c r="K2" s="88"/>
      <c r="L2" s="88"/>
      <c r="M2" s="87"/>
      <c r="N2" s="88"/>
      <c r="O2" s="88"/>
      <c r="P2" s="88"/>
      <c r="Q2" s="88"/>
      <c r="R2" s="88"/>
      <c r="S2" s="88"/>
      <c r="T2" s="88"/>
      <c r="U2" s="88"/>
      <c r="V2" s="88"/>
      <c r="W2" s="88"/>
      <c r="X2" s="88"/>
      <c r="Y2" s="88"/>
      <c r="Z2" s="88"/>
      <c r="AA2" s="88"/>
    </row>
    <row r="3" spans="1:27" ht="16.5">
      <c r="A3" s="87"/>
      <c r="B3" s="89"/>
      <c r="C3" s="89"/>
      <c r="D3" s="90" t="s">
        <v>2</v>
      </c>
      <c r="E3" s="91"/>
      <c r="F3" s="91"/>
      <c r="G3" s="91"/>
      <c r="H3" s="91"/>
      <c r="I3" s="91"/>
      <c r="J3" s="91"/>
      <c r="K3" s="89"/>
      <c r="L3" s="89"/>
      <c r="M3" s="87"/>
      <c r="N3" s="89"/>
      <c r="O3" s="89"/>
      <c r="P3" s="89"/>
      <c r="Q3" s="89"/>
      <c r="R3" s="89"/>
      <c r="S3" s="89"/>
      <c r="T3" s="89"/>
      <c r="U3" s="89"/>
      <c r="V3" s="89"/>
      <c r="W3" s="89"/>
      <c r="X3" s="89"/>
      <c r="Y3" s="89"/>
      <c r="Z3" s="89"/>
      <c r="AA3" s="89"/>
    </row>
    <row r="4" spans="1:27" ht="16.5">
      <c r="A4" s="87"/>
      <c r="B4" s="88"/>
      <c r="C4" s="88"/>
      <c r="D4" s="90" t="s">
        <v>231</v>
      </c>
      <c r="E4" s="91" t="s">
        <v>228</v>
      </c>
      <c r="F4" s="91"/>
      <c r="G4" s="91"/>
      <c r="H4" s="91"/>
      <c r="I4" s="91"/>
      <c r="J4" s="91"/>
      <c r="K4" s="88"/>
      <c r="L4" s="88"/>
      <c r="M4" s="87"/>
      <c r="N4" s="88"/>
      <c r="O4" s="88"/>
      <c r="P4" s="88"/>
      <c r="Q4" s="88"/>
      <c r="R4" s="88"/>
      <c r="S4" s="88"/>
      <c r="T4" s="88"/>
      <c r="U4" s="88"/>
      <c r="V4" s="88"/>
      <c r="W4" s="88"/>
      <c r="X4" s="88"/>
      <c r="Y4" s="88"/>
      <c r="Z4" s="88"/>
      <c r="AA4" s="88"/>
    </row>
    <row r="5" spans="1:27">
      <c r="A5" s="58"/>
      <c r="B5" s="58"/>
      <c r="C5" s="58"/>
      <c r="D5" s="58"/>
      <c r="E5" s="58"/>
      <c r="F5" s="58"/>
      <c r="G5" s="58"/>
      <c r="H5" s="58"/>
      <c r="I5" s="58"/>
      <c r="J5" s="58"/>
      <c r="K5" s="58"/>
      <c r="L5" s="58"/>
      <c r="M5" s="58"/>
      <c r="N5" s="58"/>
      <c r="O5" s="58"/>
      <c r="P5" s="58"/>
      <c r="Q5" s="58"/>
      <c r="R5" s="58"/>
      <c r="S5" s="58"/>
      <c r="T5" s="58"/>
      <c r="U5" s="58"/>
      <c r="V5" s="58"/>
      <c r="W5" s="58"/>
      <c r="X5" s="58"/>
      <c r="Y5" s="58"/>
      <c r="Z5" s="58"/>
      <c r="AA5" s="58"/>
    </row>
    <row r="6" spans="1:27" ht="15" customHeight="1">
      <c r="A6" s="58"/>
      <c r="B6" s="58"/>
      <c r="C6" s="58"/>
      <c r="D6" s="96" t="s">
        <v>23</v>
      </c>
      <c r="E6" s="96"/>
      <c r="F6" s="96"/>
      <c r="G6" s="96"/>
      <c r="H6" s="95" t="s">
        <v>234</v>
      </c>
      <c r="I6" s="95"/>
      <c r="J6" s="95"/>
      <c r="K6" s="95"/>
      <c r="L6" s="95"/>
      <c r="M6" s="58"/>
      <c r="N6" s="93" t="s">
        <v>24</v>
      </c>
      <c r="O6" s="93"/>
      <c r="P6" s="94" t="s">
        <v>235</v>
      </c>
      <c r="Q6" s="94"/>
      <c r="R6" s="86"/>
      <c r="S6" s="58"/>
      <c r="T6" s="58"/>
      <c r="U6" s="58"/>
      <c r="V6" s="58"/>
      <c r="W6" s="58"/>
      <c r="X6" s="58"/>
      <c r="Y6" s="58"/>
      <c r="Z6" s="58"/>
      <c r="AA6" s="58"/>
    </row>
    <row r="7" spans="1:27">
      <c r="A7" s="58"/>
      <c r="B7" s="58"/>
      <c r="C7" s="58"/>
      <c r="D7" s="58"/>
      <c r="E7" s="58"/>
      <c r="F7" s="58"/>
      <c r="G7" s="58"/>
      <c r="H7" s="58"/>
      <c r="I7" s="58"/>
      <c r="J7" s="58"/>
      <c r="K7" s="58"/>
      <c r="L7" s="58"/>
      <c r="M7" s="58"/>
      <c r="N7" s="58"/>
      <c r="O7" s="58"/>
      <c r="P7" s="58"/>
      <c r="Q7" s="58"/>
      <c r="R7" s="58"/>
      <c r="S7" s="58"/>
      <c r="T7" s="58"/>
      <c r="U7" s="58"/>
      <c r="V7" s="58"/>
      <c r="W7" s="58"/>
      <c r="X7" s="58"/>
      <c r="Y7" s="58"/>
      <c r="Z7" s="58"/>
      <c r="AA7" s="58"/>
    </row>
    <row r="8" spans="1:27" ht="20.100000000000001" customHeight="1">
      <c r="A8" s="98" t="s">
        <v>10</v>
      </c>
      <c r="B8" s="100" t="s">
        <v>11</v>
      </c>
      <c r="C8" s="101" t="s">
        <v>18</v>
      </c>
      <c r="D8" s="100" t="s">
        <v>1</v>
      </c>
      <c r="E8" s="102" t="s">
        <v>19</v>
      </c>
      <c r="F8" s="102"/>
      <c r="G8" s="102"/>
      <c r="H8" s="102"/>
      <c r="I8" s="102"/>
      <c r="J8" s="102"/>
      <c r="K8" s="102"/>
      <c r="L8" s="103" t="s">
        <v>22</v>
      </c>
      <c r="M8" s="103"/>
      <c r="N8" s="103"/>
      <c r="O8" s="103"/>
      <c r="P8" s="103"/>
      <c r="Q8" s="103"/>
      <c r="R8" s="107" t="s">
        <v>20</v>
      </c>
      <c r="S8" s="107"/>
      <c r="T8" s="107"/>
      <c r="U8" s="107"/>
      <c r="V8" s="92" t="s">
        <v>21</v>
      </c>
      <c r="W8" s="92"/>
      <c r="X8" s="92"/>
      <c r="Y8" s="92"/>
      <c r="Z8" s="92"/>
      <c r="AA8" s="97" t="s">
        <v>54</v>
      </c>
    </row>
    <row r="9" spans="1:27" ht="78" customHeight="1">
      <c r="A9" s="99"/>
      <c r="B9" s="100"/>
      <c r="C9" s="101"/>
      <c r="D9" s="100"/>
      <c r="E9" s="43" t="s">
        <v>12</v>
      </c>
      <c r="F9" s="43" t="s">
        <v>13</v>
      </c>
      <c r="G9" s="43" t="s">
        <v>197</v>
      </c>
      <c r="H9" s="43" t="s">
        <v>15</v>
      </c>
      <c r="I9" s="43" t="s">
        <v>198</v>
      </c>
      <c r="J9" s="43" t="s">
        <v>14</v>
      </c>
      <c r="K9" s="79" t="s">
        <v>50</v>
      </c>
      <c r="L9" s="43" t="s">
        <v>13</v>
      </c>
      <c r="M9" s="43" t="s">
        <v>199</v>
      </c>
      <c r="N9" s="43" t="s">
        <v>198</v>
      </c>
      <c r="O9" s="43" t="s">
        <v>200</v>
      </c>
      <c r="P9" s="45" t="s">
        <v>16</v>
      </c>
      <c r="Q9" s="79" t="s">
        <v>51</v>
      </c>
      <c r="R9" s="45" t="s">
        <v>201</v>
      </c>
      <c r="S9" s="43" t="s">
        <v>202</v>
      </c>
      <c r="T9" s="43" t="s">
        <v>203</v>
      </c>
      <c r="U9" s="79" t="s">
        <v>52</v>
      </c>
      <c r="V9" s="43" t="s">
        <v>204</v>
      </c>
      <c r="W9" s="43" t="s">
        <v>205</v>
      </c>
      <c r="X9" s="45" t="s">
        <v>208</v>
      </c>
      <c r="Y9" s="45" t="s">
        <v>206</v>
      </c>
      <c r="Z9" s="79" t="s">
        <v>53</v>
      </c>
      <c r="AA9" s="97"/>
    </row>
    <row r="10" spans="1:27" ht="15" customHeight="1">
      <c r="A10" s="33">
        <v>1</v>
      </c>
      <c r="B10" s="34" t="s">
        <v>236</v>
      </c>
      <c r="C10" s="34">
        <v>2342345235</v>
      </c>
      <c r="D10" s="33" t="s">
        <v>17</v>
      </c>
      <c r="E10" s="33">
        <v>5</v>
      </c>
      <c r="F10" s="33">
        <v>6</v>
      </c>
      <c r="G10" s="33">
        <v>6</v>
      </c>
      <c r="H10" s="33">
        <v>6</v>
      </c>
      <c r="I10" s="33">
        <v>5</v>
      </c>
      <c r="J10" s="33">
        <v>5</v>
      </c>
      <c r="K10" s="84">
        <f t="shared" ref="K10:K41" si="0">SUM(E10:J10)/36*2.5</f>
        <v>2.2916666666666665</v>
      </c>
      <c r="L10" s="33">
        <v>4</v>
      </c>
      <c r="M10" s="33">
        <v>4</v>
      </c>
      <c r="N10" s="33">
        <v>3</v>
      </c>
      <c r="O10" s="33">
        <v>3</v>
      </c>
      <c r="P10" s="33">
        <v>4</v>
      </c>
      <c r="Q10" s="84">
        <f>SUM(L10:P10)/30*2.5</f>
        <v>1.5</v>
      </c>
      <c r="R10" s="33">
        <v>6</v>
      </c>
      <c r="S10" s="33">
        <v>6</v>
      </c>
      <c r="T10" s="33">
        <v>6</v>
      </c>
      <c r="U10" s="84">
        <f>SUM(R10:T10)/18*2.5</f>
        <v>2.5</v>
      </c>
      <c r="V10" s="33">
        <v>6</v>
      </c>
      <c r="W10" s="33">
        <v>6</v>
      </c>
      <c r="X10" s="33">
        <v>6</v>
      </c>
      <c r="Y10" s="33">
        <v>6</v>
      </c>
      <c r="Z10" s="84">
        <f>SUM(V10:Y10)/24*2.5</f>
        <v>2.5</v>
      </c>
      <c r="AA10" s="6">
        <f t="shared" ref="AA10:AA41" si="1" xml:space="preserve"> ROUND((SUM(K10,Q10,U10,Z10)/10*6),0)</f>
        <v>5</v>
      </c>
    </row>
    <row r="11" spans="1:27" ht="15" customHeight="1">
      <c r="A11" s="33">
        <v>2</v>
      </c>
      <c r="B11" s="34" t="s">
        <v>237</v>
      </c>
      <c r="C11" s="34">
        <v>1234423344</v>
      </c>
      <c r="D11" s="33" t="s">
        <v>17</v>
      </c>
      <c r="E11" s="33">
        <v>3</v>
      </c>
      <c r="F11" s="33">
        <v>6</v>
      </c>
      <c r="G11" s="33">
        <v>3</v>
      </c>
      <c r="H11" s="33">
        <v>6</v>
      </c>
      <c r="I11" s="33">
        <v>6</v>
      </c>
      <c r="J11" s="33">
        <v>6</v>
      </c>
      <c r="K11" s="84">
        <f t="shared" si="0"/>
        <v>2.0833333333333335</v>
      </c>
      <c r="L11" s="33">
        <v>6</v>
      </c>
      <c r="M11" s="33">
        <v>6</v>
      </c>
      <c r="N11" s="33">
        <v>6</v>
      </c>
      <c r="O11" s="33">
        <v>6</v>
      </c>
      <c r="P11" s="33">
        <v>6</v>
      </c>
      <c r="Q11" s="84">
        <f t="shared" ref="Q11:Q59" si="2">SUM(L11:P11)/30*2.5</f>
        <v>2.5</v>
      </c>
      <c r="R11" s="33">
        <v>6</v>
      </c>
      <c r="S11" s="33">
        <v>6</v>
      </c>
      <c r="T11" s="33">
        <v>6</v>
      </c>
      <c r="U11" s="84">
        <f t="shared" ref="U11:U41" si="3">SUM(R11:T11)/18*2.5</f>
        <v>2.5</v>
      </c>
      <c r="V11" s="33">
        <v>6</v>
      </c>
      <c r="W11" s="33">
        <v>6</v>
      </c>
      <c r="X11" s="33">
        <v>6</v>
      </c>
      <c r="Y11" s="33">
        <v>6</v>
      </c>
      <c r="Z11" s="84">
        <f t="shared" ref="Z11:Z59" si="4">SUM(V11:Y11)/24*2.5</f>
        <v>2.5</v>
      </c>
      <c r="AA11" s="6">
        <f t="shared" si="1"/>
        <v>6</v>
      </c>
    </row>
    <row r="12" spans="1:27" ht="15" customHeight="1">
      <c r="A12" s="33">
        <v>3</v>
      </c>
      <c r="B12" s="34" t="s">
        <v>238</v>
      </c>
      <c r="C12" s="34">
        <v>2222223333</v>
      </c>
      <c r="D12" s="33" t="s">
        <v>17</v>
      </c>
      <c r="E12" s="33">
        <v>6</v>
      </c>
      <c r="F12" s="33">
        <v>2</v>
      </c>
      <c r="G12" s="33">
        <v>6</v>
      </c>
      <c r="H12" s="33">
        <v>4</v>
      </c>
      <c r="I12" s="33">
        <v>6</v>
      </c>
      <c r="J12" s="33">
        <v>3</v>
      </c>
      <c r="K12" s="84">
        <f t="shared" si="0"/>
        <v>1.875</v>
      </c>
      <c r="L12" s="33">
        <v>6</v>
      </c>
      <c r="M12" s="33">
        <v>6</v>
      </c>
      <c r="N12" s="33">
        <v>6</v>
      </c>
      <c r="O12" s="33">
        <v>6</v>
      </c>
      <c r="P12" s="33">
        <v>6</v>
      </c>
      <c r="Q12" s="84">
        <f t="shared" si="2"/>
        <v>2.5</v>
      </c>
      <c r="R12" s="33">
        <v>6</v>
      </c>
      <c r="S12" s="33">
        <v>6</v>
      </c>
      <c r="T12" s="33">
        <v>6</v>
      </c>
      <c r="U12" s="84">
        <f t="shared" si="3"/>
        <v>2.5</v>
      </c>
      <c r="V12" s="33">
        <v>6</v>
      </c>
      <c r="W12" s="33">
        <v>6</v>
      </c>
      <c r="X12" s="33">
        <v>6</v>
      </c>
      <c r="Y12" s="33">
        <v>6</v>
      </c>
      <c r="Z12" s="84">
        <f t="shared" si="4"/>
        <v>2.5</v>
      </c>
      <c r="AA12" s="6">
        <f t="shared" si="1"/>
        <v>6</v>
      </c>
    </row>
    <row r="13" spans="1:27" ht="15" customHeight="1">
      <c r="A13" s="33">
        <v>4</v>
      </c>
      <c r="B13" s="34" t="s">
        <v>239</v>
      </c>
      <c r="C13" s="34">
        <v>7567567651</v>
      </c>
      <c r="D13" s="33" t="s">
        <v>32</v>
      </c>
      <c r="E13" s="33">
        <v>5</v>
      </c>
      <c r="F13" s="33">
        <v>6</v>
      </c>
      <c r="G13" s="33">
        <v>6</v>
      </c>
      <c r="H13" s="33">
        <v>6</v>
      </c>
      <c r="I13" s="33">
        <v>4</v>
      </c>
      <c r="J13" s="33">
        <v>6</v>
      </c>
      <c r="K13" s="84">
        <f t="shared" si="0"/>
        <v>2.2916666666666665</v>
      </c>
      <c r="L13" s="33">
        <v>6</v>
      </c>
      <c r="M13" s="33">
        <v>6</v>
      </c>
      <c r="N13" s="33">
        <v>6</v>
      </c>
      <c r="O13" s="33">
        <v>6</v>
      </c>
      <c r="P13" s="33">
        <v>6</v>
      </c>
      <c r="Q13" s="84">
        <f t="shared" si="2"/>
        <v>2.5</v>
      </c>
      <c r="R13" s="33">
        <v>6</v>
      </c>
      <c r="S13" s="33">
        <v>6</v>
      </c>
      <c r="T13" s="33">
        <v>6</v>
      </c>
      <c r="U13" s="84">
        <f t="shared" si="3"/>
        <v>2.5</v>
      </c>
      <c r="V13" s="33">
        <v>6</v>
      </c>
      <c r="W13" s="33">
        <v>6</v>
      </c>
      <c r="X13" s="33">
        <v>6</v>
      </c>
      <c r="Y13" s="33">
        <v>6</v>
      </c>
      <c r="Z13" s="84">
        <f t="shared" si="4"/>
        <v>2.5</v>
      </c>
      <c r="AA13" s="6">
        <f t="shared" si="1"/>
        <v>6</v>
      </c>
    </row>
    <row r="14" spans="1:27" ht="15" customHeight="1">
      <c r="A14" s="33">
        <v>5</v>
      </c>
      <c r="B14" s="34"/>
      <c r="C14" s="34"/>
      <c r="D14" s="33"/>
      <c r="E14" s="33"/>
      <c r="F14" s="33"/>
      <c r="G14" s="33"/>
      <c r="H14" s="33"/>
      <c r="I14" s="33"/>
      <c r="J14" s="33"/>
      <c r="K14" s="84">
        <f t="shared" si="0"/>
        <v>0</v>
      </c>
      <c r="L14" s="33"/>
      <c r="M14" s="33"/>
      <c r="N14" s="33"/>
      <c r="O14" s="33"/>
      <c r="P14" s="33"/>
      <c r="Q14" s="84">
        <f t="shared" si="2"/>
        <v>0</v>
      </c>
      <c r="R14" s="33"/>
      <c r="S14" s="33"/>
      <c r="T14" s="33"/>
      <c r="U14" s="84">
        <f t="shared" si="3"/>
        <v>0</v>
      </c>
      <c r="V14" s="33"/>
      <c r="W14" s="33"/>
      <c r="X14" s="33"/>
      <c r="Y14" s="33"/>
      <c r="Z14" s="84">
        <f t="shared" si="4"/>
        <v>0</v>
      </c>
      <c r="AA14" s="6">
        <f t="shared" si="1"/>
        <v>0</v>
      </c>
    </row>
    <row r="15" spans="1:27" ht="15" customHeight="1">
      <c r="A15" s="33">
        <v>6</v>
      </c>
      <c r="B15" s="34"/>
      <c r="C15" s="34"/>
      <c r="D15" s="33"/>
      <c r="E15" s="33"/>
      <c r="F15" s="33"/>
      <c r="G15" s="33"/>
      <c r="H15" s="33"/>
      <c r="I15" s="33"/>
      <c r="J15" s="33"/>
      <c r="K15" s="84">
        <f t="shared" si="0"/>
        <v>0</v>
      </c>
      <c r="L15" s="33"/>
      <c r="M15" s="33"/>
      <c r="N15" s="33"/>
      <c r="O15" s="33"/>
      <c r="P15" s="33"/>
      <c r="Q15" s="84">
        <f t="shared" si="2"/>
        <v>0</v>
      </c>
      <c r="R15" s="33"/>
      <c r="S15" s="33"/>
      <c r="T15" s="33"/>
      <c r="U15" s="84">
        <f t="shared" si="3"/>
        <v>0</v>
      </c>
      <c r="V15" s="33"/>
      <c r="W15" s="33"/>
      <c r="X15" s="33"/>
      <c r="Y15" s="33"/>
      <c r="Z15" s="84">
        <f t="shared" si="4"/>
        <v>0</v>
      </c>
      <c r="AA15" s="6">
        <f t="shared" si="1"/>
        <v>0</v>
      </c>
    </row>
    <row r="16" spans="1:27" ht="15" customHeight="1">
      <c r="A16" s="33">
        <v>7</v>
      </c>
      <c r="B16" s="34"/>
      <c r="C16" s="34"/>
      <c r="D16" s="33"/>
      <c r="E16" s="33"/>
      <c r="F16" s="33"/>
      <c r="G16" s="33"/>
      <c r="H16" s="33"/>
      <c r="I16" s="33"/>
      <c r="J16" s="33"/>
      <c r="K16" s="84">
        <f t="shared" si="0"/>
        <v>0</v>
      </c>
      <c r="L16" s="33"/>
      <c r="M16" s="33"/>
      <c r="N16" s="33"/>
      <c r="O16" s="33"/>
      <c r="P16" s="33"/>
      <c r="Q16" s="84">
        <f t="shared" si="2"/>
        <v>0</v>
      </c>
      <c r="R16" s="33"/>
      <c r="S16" s="33"/>
      <c r="T16" s="33"/>
      <c r="U16" s="84">
        <f t="shared" si="3"/>
        <v>0</v>
      </c>
      <c r="V16" s="33"/>
      <c r="W16" s="33"/>
      <c r="X16" s="33"/>
      <c r="Y16" s="33"/>
      <c r="Z16" s="84">
        <f t="shared" si="4"/>
        <v>0</v>
      </c>
      <c r="AA16" s="6">
        <f t="shared" si="1"/>
        <v>0</v>
      </c>
    </row>
    <row r="17" spans="1:27" ht="15" customHeight="1">
      <c r="A17" s="33">
        <v>8</v>
      </c>
      <c r="B17" s="34"/>
      <c r="C17" s="34"/>
      <c r="D17" s="33"/>
      <c r="E17" s="33"/>
      <c r="F17" s="33"/>
      <c r="G17" s="33"/>
      <c r="H17" s="33"/>
      <c r="I17" s="33"/>
      <c r="J17" s="33"/>
      <c r="K17" s="84">
        <f t="shared" si="0"/>
        <v>0</v>
      </c>
      <c r="L17" s="33"/>
      <c r="M17" s="33"/>
      <c r="N17" s="33"/>
      <c r="O17" s="33"/>
      <c r="P17" s="33"/>
      <c r="Q17" s="84">
        <f t="shared" si="2"/>
        <v>0</v>
      </c>
      <c r="R17" s="33"/>
      <c r="S17" s="33"/>
      <c r="T17" s="33"/>
      <c r="U17" s="84">
        <f t="shared" si="3"/>
        <v>0</v>
      </c>
      <c r="V17" s="33"/>
      <c r="W17" s="33"/>
      <c r="X17" s="33"/>
      <c r="Y17" s="33"/>
      <c r="Z17" s="84">
        <f t="shared" si="4"/>
        <v>0</v>
      </c>
      <c r="AA17" s="6">
        <f t="shared" si="1"/>
        <v>0</v>
      </c>
    </row>
    <row r="18" spans="1:27" ht="15" customHeight="1">
      <c r="A18" s="33">
        <v>9</v>
      </c>
      <c r="B18" s="34"/>
      <c r="C18" s="34"/>
      <c r="D18" s="33"/>
      <c r="E18" s="33"/>
      <c r="F18" s="33"/>
      <c r="G18" s="33"/>
      <c r="H18" s="33"/>
      <c r="I18" s="33"/>
      <c r="J18" s="33"/>
      <c r="K18" s="84">
        <f t="shared" si="0"/>
        <v>0</v>
      </c>
      <c r="L18" s="33"/>
      <c r="M18" s="33"/>
      <c r="N18" s="33"/>
      <c r="O18" s="33"/>
      <c r="P18" s="33"/>
      <c r="Q18" s="84">
        <f t="shared" si="2"/>
        <v>0</v>
      </c>
      <c r="R18" s="33"/>
      <c r="S18" s="33"/>
      <c r="T18" s="33"/>
      <c r="U18" s="84">
        <f t="shared" si="3"/>
        <v>0</v>
      </c>
      <c r="V18" s="33"/>
      <c r="W18" s="33"/>
      <c r="X18" s="33"/>
      <c r="Y18" s="33"/>
      <c r="Z18" s="84">
        <f t="shared" si="4"/>
        <v>0</v>
      </c>
      <c r="AA18" s="6">
        <f t="shared" si="1"/>
        <v>0</v>
      </c>
    </row>
    <row r="19" spans="1:27" ht="15" customHeight="1">
      <c r="A19" s="33">
        <v>10</v>
      </c>
      <c r="B19" s="34"/>
      <c r="C19" s="34"/>
      <c r="D19" s="33"/>
      <c r="E19" s="33"/>
      <c r="F19" s="33"/>
      <c r="G19" s="33"/>
      <c r="H19" s="33"/>
      <c r="I19" s="33"/>
      <c r="J19" s="33"/>
      <c r="K19" s="84">
        <f t="shared" si="0"/>
        <v>0</v>
      </c>
      <c r="L19" s="33"/>
      <c r="M19" s="33"/>
      <c r="N19" s="33"/>
      <c r="O19" s="33"/>
      <c r="P19" s="33"/>
      <c r="Q19" s="84">
        <f t="shared" si="2"/>
        <v>0</v>
      </c>
      <c r="R19" s="33"/>
      <c r="S19" s="33"/>
      <c r="T19" s="33"/>
      <c r="U19" s="84">
        <f t="shared" si="3"/>
        <v>0</v>
      </c>
      <c r="V19" s="33"/>
      <c r="W19" s="33"/>
      <c r="X19" s="33"/>
      <c r="Y19" s="33"/>
      <c r="Z19" s="84">
        <f t="shared" si="4"/>
        <v>0</v>
      </c>
      <c r="AA19" s="6">
        <f t="shared" si="1"/>
        <v>0</v>
      </c>
    </row>
    <row r="20" spans="1:27" ht="15" customHeight="1">
      <c r="A20" s="33">
        <v>11</v>
      </c>
      <c r="B20" s="34"/>
      <c r="C20" s="34"/>
      <c r="D20" s="33"/>
      <c r="E20" s="33"/>
      <c r="F20" s="33"/>
      <c r="G20" s="33"/>
      <c r="H20" s="33"/>
      <c r="I20" s="33"/>
      <c r="J20" s="33"/>
      <c r="K20" s="84">
        <f t="shared" si="0"/>
        <v>0</v>
      </c>
      <c r="L20" s="33"/>
      <c r="M20" s="33"/>
      <c r="N20" s="33"/>
      <c r="O20" s="33"/>
      <c r="P20" s="33"/>
      <c r="Q20" s="84">
        <f t="shared" si="2"/>
        <v>0</v>
      </c>
      <c r="R20" s="33"/>
      <c r="S20" s="33"/>
      <c r="T20" s="33"/>
      <c r="U20" s="84">
        <f t="shared" si="3"/>
        <v>0</v>
      </c>
      <c r="V20" s="33"/>
      <c r="W20" s="33"/>
      <c r="X20" s="33"/>
      <c r="Y20" s="33"/>
      <c r="Z20" s="84">
        <f t="shared" si="4"/>
        <v>0</v>
      </c>
      <c r="AA20" s="6">
        <f t="shared" si="1"/>
        <v>0</v>
      </c>
    </row>
    <row r="21" spans="1:27" ht="15" customHeight="1">
      <c r="A21" s="33">
        <v>12</v>
      </c>
      <c r="B21" s="34"/>
      <c r="C21" s="34"/>
      <c r="D21" s="33"/>
      <c r="E21" s="33"/>
      <c r="F21" s="33"/>
      <c r="G21" s="33"/>
      <c r="H21" s="33"/>
      <c r="I21" s="33"/>
      <c r="J21" s="33"/>
      <c r="K21" s="84">
        <f t="shared" si="0"/>
        <v>0</v>
      </c>
      <c r="L21" s="33"/>
      <c r="M21" s="33"/>
      <c r="N21" s="33"/>
      <c r="O21" s="33"/>
      <c r="P21" s="33"/>
      <c r="Q21" s="84">
        <f t="shared" si="2"/>
        <v>0</v>
      </c>
      <c r="R21" s="33"/>
      <c r="S21" s="33"/>
      <c r="T21" s="33"/>
      <c r="U21" s="84">
        <f t="shared" si="3"/>
        <v>0</v>
      </c>
      <c r="V21" s="33"/>
      <c r="W21" s="33"/>
      <c r="X21" s="33"/>
      <c r="Y21" s="33"/>
      <c r="Z21" s="84">
        <f t="shared" si="4"/>
        <v>0</v>
      </c>
      <c r="AA21" s="6">
        <f t="shared" si="1"/>
        <v>0</v>
      </c>
    </row>
    <row r="22" spans="1:27" ht="15" customHeight="1">
      <c r="A22" s="33">
        <v>13</v>
      </c>
      <c r="B22" s="34"/>
      <c r="C22" s="34"/>
      <c r="D22" s="33"/>
      <c r="E22" s="33"/>
      <c r="F22" s="33"/>
      <c r="G22" s="33"/>
      <c r="H22" s="33"/>
      <c r="I22" s="33"/>
      <c r="J22" s="33"/>
      <c r="K22" s="84">
        <f t="shared" si="0"/>
        <v>0</v>
      </c>
      <c r="L22" s="33"/>
      <c r="M22" s="33"/>
      <c r="N22" s="33"/>
      <c r="O22" s="33"/>
      <c r="P22" s="33"/>
      <c r="Q22" s="84">
        <f t="shared" si="2"/>
        <v>0</v>
      </c>
      <c r="R22" s="33"/>
      <c r="S22" s="33"/>
      <c r="T22" s="33"/>
      <c r="U22" s="84">
        <f t="shared" si="3"/>
        <v>0</v>
      </c>
      <c r="V22" s="33"/>
      <c r="W22" s="33"/>
      <c r="X22" s="33"/>
      <c r="Y22" s="33"/>
      <c r="Z22" s="84">
        <f t="shared" si="4"/>
        <v>0</v>
      </c>
      <c r="AA22" s="6">
        <f t="shared" si="1"/>
        <v>0</v>
      </c>
    </row>
    <row r="23" spans="1:27" ht="15" customHeight="1">
      <c r="A23" s="33">
        <v>14</v>
      </c>
      <c r="B23" s="34"/>
      <c r="C23" s="34"/>
      <c r="D23" s="33"/>
      <c r="E23" s="33"/>
      <c r="F23" s="33"/>
      <c r="G23" s="33"/>
      <c r="H23" s="33"/>
      <c r="I23" s="33"/>
      <c r="J23" s="33"/>
      <c r="K23" s="84">
        <f t="shared" si="0"/>
        <v>0</v>
      </c>
      <c r="L23" s="33"/>
      <c r="M23" s="33"/>
      <c r="N23" s="33"/>
      <c r="O23" s="33"/>
      <c r="P23" s="33"/>
      <c r="Q23" s="84">
        <f t="shared" si="2"/>
        <v>0</v>
      </c>
      <c r="R23" s="33"/>
      <c r="S23" s="33"/>
      <c r="T23" s="33"/>
      <c r="U23" s="84">
        <f t="shared" si="3"/>
        <v>0</v>
      </c>
      <c r="V23" s="33"/>
      <c r="W23" s="33"/>
      <c r="X23" s="33"/>
      <c r="Y23" s="33"/>
      <c r="Z23" s="84">
        <f t="shared" si="4"/>
        <v>0</v>
      </c>
      <c r="AA23" s="6">
        <f t="shared" si="1"/>
        <v>0</v>
      </c>
    </row>
    <row r="24" spans="1:27" ht="15" customHeight="1">
      <c r="A24" s="33">
        <v>15</v>
      </c>
      <c r="B24" s="34"/>
      <c r="C24" s="34"/>
      <c r="D24" s="33"/>
      <c r="E24" s="33"/>
      <c r="F24" s="33"/>
      <c r="G24" s="33"/>
      <c r="H24" s="33"/>
      <c r="I24" s="33"/>
      <c r="J24" s="33"/>
      <c r="K24" s="84">
        <f t="shared" si="0"/>
        <v>0</v>
      </c>
      <c r="L24" s="33"/>
      <c r="M24" s="33"/>
      <c r="N24" s="33"/>
      <c r="O24" s="33"/>
      <c r="P24" s="33"/>
      <c r="Q24" s="84">
        <f t="shared" si="2"/>
        <v>0</v>
      </c>
      <c r="R24" s="33"/>
      <c r="S24" s="33"/>
      <c r="T24" s="33"/>
      <c r="U24" s="84">
        <f t="shared" si="3"/>
        <v>0</v>
      </c>
      <c r="V24" s="33"/>
      <c r="W24" s="33"/>
      <c r="X24" s="33"/>
      <c r="Y24" s="33"/>
      <c r="Z24" s="84">
        <f t="shared" si="4"/>
        <v>0</v>
      </c>
      <c r="AA24" s="6">
        <f t="shared" si="1"/>
        <v>0</v>
      </c>
    </row>
    <row r="25" spans="1:27" ht="15" customHeight="1">
      <c r="A25" s="33">
        <v>16</v>
      </c>
      <c r="B25" s="34"/>
      <c r="C25" s="34"/>
      <c r="D25" s="33"/>
      <c r="E25" s="33"/>
      <c r="F25" s="33"/>
      <c r="G25" s="33"/>
      <c r="H25" s="33"/>
      <c r="I25" s="33"/>
      <c r="J25" s="33"/>
      <c r="K25" s="84">
        <f t="shared" si="0"/>
        <v>0</v>
      </c>
      <c r="L25" s="33"/>
      <c r="M25" s="33"/>
      <c r="N25" s="33"/>
      <c r="O25" s="33"/>
      <c r="P25" s="33"/>
      <c r="Q25" s="84">
        <f t="shared" si="2"/>
        <v>0</v>
      </c>
      <c r="R25" s="33"/>
      <c r="S25" s="33"/>
      <c r="T25" s="33"/>
      <c r="U25" s="84">
        <f t="shared" si="3"/>
        <v>0</v>
      </c>
      <c r="V25" s="33"/>
      <c r="W25" s="33"/>
      <c r="X25" s="33"/>
      <c r="Y25" s="33"/>
      <c r="Z25" s="84">
        <f t="shared" si="4"/>
        <v>0</v>
      </c>
      <c r="AA25" s="6">
        <f t="shared" si="1"/>
        <v>0</v>
      </c>
    </row>
    <row r="26" spans="1:27" ht="15" customHeight="1">
      <c r="A26" s="33">
        <v>17</v>
      </c>
      <c r="B26" s="34"/>
      <c r="C26" s="34"/>
      <c r="D26" s="33"/>
      <c r="E26" s="33"/>
      <c r="F26" s="33"/>
      <c r="G26" s="33"/>
      <c r="H26" s="33"/>
      <c r="I26" s="33"/>
      <c r="J26" s="33"/>
      <c r="K26" s="84">
        <f t="shared" si="0"/>
        <v>0</v>
      </c>
      <c r="L26" s="33"/>
      <c r="M26" s="33"/>
      <c r="N26" s="33"/>
      <c r="O26" s="33"/>
      <c r="P26" s="33"/>
      <c r="Q26" s="84">
        <f t="shared" si="2"/>
        <v>0</v>
      </c>
      <c r="R26" s="33"/>
      <c r="S26" s="33"/>
      <c r="T26" s="33"/>
      <c r="U26" s="84">
        <f t="shared" si="3"/>
        <v>0</v>
      </c>
      <c r="V26" s="33"/>
      <c r="W26" s="33"/>
      <c r="X26" s="33"/>
      <c r="Y26" s="33"/>
      <c r="Z26" s="84">
        <f t="shared" si="4"/>
        <v>0</v>
      </c>
      <c r="AA26" s="6">
        <f t="shared" si="1"/>
        <v>0</v>
      </c>
    </row>
    <row r="27" spans="1:27" ht="15" customHeight="1">
      <c r="A27" s="33">
        <v>18</v>
      </c>
      <c r="B27" s="34"/>
      <c r="C27" s="34"/>
      <c r="D27" s="33"/>
      <c r="E27" s="33"/>
      <c r="F27" s="33"/>
      <c r="G27" s="33"/>
      <c r="H27" s="33"/>
      <c r="I27" s="33"/>
      <c r="J27" s="33"/>
      <c r="K27" s="84">
        <f t="shared" si="0"/>
        <v>0</v>
      </c>
      <c r="L27" s="33"/>
      <c r="M27" s="33"/>
      <c r="N27" s="33"/>
      <c r="O27" s="33"/>
      <c r="P27" s="33"/>
      <c r="Q27" s="84">
        <f t="shared" si="2"/>
        <v>0</v>
      </c>
      <c r="R27" s="33"/>
      <c r="S27" s="33"/>
      <c r="T27" s="33"/>
      <c r="U27" s="84">
        <f t="shared" si="3"/>
        <v>0</v>
      </c>
      <c r="V27" s="33"/>
      <c r="W27" s="33"/>
      <c r="X27" s="33"/>
      <c r="Y27" s="33"/>
      <c r="Z27" s="84">
        <f t="shared" si="4"/>
        <v>0</v>
      </c>
      <c r="AA27" s="6">
        <f t="shared" si="1"/>
        <v>0</v>
      </c>
    </row>
    <row r="28" spans="1:27" ht="15" customHeight="1">
      <c r="A28" s="33">
        <v>19</v>
      </c>
      <c r="B28" s="34"/>
      <c r="C28" s="34"/>
      <c r="D28" s="33"/>
      <c r="E28" s="33"/>
      <c r="F28" s="33"/>
      <c r="G28" s="33"/>
      <c r="H28" s="33"/>
      <c r="I28" s="33"/>
      <c r="J28" s="33"/>
      <c r="K28" s="84">
        <f t="shared" si="0"/>
        <v>0</v>
      </c>
      <c r="L28" s="33"/>
      <c r="M28" s="33"/>
      <c r="N28" s="33"/>
      <c r="O28" s="33"/>
      <c r="P28" s="33"/>
      <c r="Q28" s="84">
        <f t="shared" si="2"/>
        <v>0</v>
      </c>
      <c r="R28" s="33"/>
      <c r="S28" s="33"/>
      <c r="T28" s="33"/>
      <c r="U28" s="84">
        <f t="shared" si="3"/>
        <v>0</v>
      </c>
      <c r="V28" s="33"/>
      <c r="W28" s="33"/>
      <c r="X28" s="33"/>
      <c r="Y28" s="33"/>
      <c r="Z28" s="84">
        <f t="shared" si="4"/>
        <v>0</v>
      </c>
      <c r="AA28" s="6">
        <f t="shared" si="1"/>
        <v>0</v>
      </c>
    </row>
    <row r="29" spans="1:27" ht="15" customHeight="1">
      <c r="A29" s="33">
        <v>20</v>
      </c>
      <c r="B29" s="34"/>
      <c r="C29" s="34"/>
      <c r="D29" s="33"/>
      <c r="E29" s="33"/>
      <c r="F29" s="33"/>
      <c r="G29" s="33"/>
      <c r="H29" s="33"/>
      <c r="I29" s="33"/>
      <c r="J29" s="33"/>
      <c r="K29" s="84">
        <f t="shared" si="0"/>
        <v>0</v>
      </c>
      <c r="L29" s="33"/>
      <c r="M29" s="33"/>
      <c r="N29" s="33"/>
      <c r="O29" s="33"/>
      <c r="P29" s="33"/>
      <c r="Q29" s="84">
        <f t="shared" si="2"/>
        <v>0</v>
      </c>
      <c r="R29" s="33"/>
      <c r="S29" s="33"/>
      <c r="T29" s="33"/>
      <c r="U29" s="84">
        <f t="shared" si="3"/>
        <v>0</v>
      </c>
      <c r="V29" s="33"/>
      <c r="W29" s="33"/>
      <c r="X29" s="33"/>
      <c r="Y29" s="33"/>
      <c r="Z29" s="84">
        <f t="shared" si="4"/>
        <v>0</v>
      </c>
      <c r="AA29" s="6">
        <f t="shared" si="1"/>
        <v>0</v>
      </c>
    </row>
    <row r="30" spans="1:27" ht="15" customHeight="1">
      <c r="A30" s="33">
        <v>21</v>
      </c>
      <c r="B30" s="34"/>
      <c r="C30" s="34"/>
      <c r="D30" s="33"/>
      <c r="E30" s="33"/>
      <c r="F30" s="33"/>
      <c r="G30" s="33"/>
      <c r="H30" s="33"/>
      <c r="I30" s="33"/>
      <c r="J30" s="33"/>
      <c r="K30" s="84">
        <f t="shared" si="0"/>
        <v>0</v>
      </c>
      <c r="L30" s="33"/>
      <c r="M30" s="33"/>
      <c r="N30" s="33"/>
      <c r="O30" s="33"/>
      <c r="P30" s="33"/>
      <c r="Q30" s="84">
        <f t="shared" si="2"/>
        <v>0</v>
      </c>
      <c r="R30" s="33"/>
      <c r="S30" s="33"/>
      <c r="T30" s="33"/>
      <c r="U30" s="84">
        <f t="shared" si="3"/>
        <v>0</v>
      </c>
      <c r="V30" s="33"/>
      <c r="W30" s="33"/>
      <c r="X30" s="33"/>
      <c r="Y30" s="33"/>
      <c r="Z30" s="84">
        <f t="shared" si="4"/>
        <v>0</v>
      </c>
      <c r="AA30" s="6">
        <f t="shared" si="1"/>
        <v>0</v>
      </c>
    </row>
    <row r="31" spans="1:27" ht="15" customHeight="1">
      <c r="A31" s="33">
        <v>22</v>
      </c>
      <c r="B31" s="34"/>
      <c r="C31" s="34"/>
      <c r="D31" s="33"/>
      <c r="E31" s="33"/>
      <c r="F31" s="33"/>
      <c r="G31" s="33"/>
      <c r="H31" s="33"/>
      <c r="I31" s="33"/>
      <c r="J31" s="33"/>
      <c r="K31" s="84">
        <f t="shared" si="0"/>
        <v>0</v>
      </c>
      <c r="L31" s="33"/>
      <c r="M31" s="33"/>
      <c r="N31" s="33"/>
      <c r="O31" s="33"/>
      <c r="P31" s="33"/>
      <c r="Q31" s="84">
        <f t="shared" si="2"/>
        <v>0</v>
      </c>
      <c r="R31" s="33"/>
      <c r="S31" s="33"/>
      <c r="T31" s="33"/>
      <c r="U31" s="84">
        <f t="shared" si="3"/>
        <v>0</v>
      </c>
      <c r="V31" s="33"/>
      <c r="W31" s="33"/>
      <c r="X31" s="33"/>
      <c r="Y31" s="33"/>
      <c r="Z31" s="84">
        <f t="shared" si="4"/>
        <v>0</v>
      </c>
      <c r="AA31" s="6">
        <f t="shared" si="1"/>
        <v>0</v>
      </c>
    </row>
    <row r="32" spans="1:27" ht="15" customHeight="1">
      <c r="A32" s="33">
        <v>23</v>
      </c>
      <c r="B32" s="34"/>
      <c r="C32" s="34"/>
      <c r="D32" s="33"/>
      <c r="E32" s="33"/>
      <c r="F32" s="33"/>
      <c r="G32" s="33"/>
      <c r="H32" s="33"/>
      <c r="I32" s="33"/>
      <c r="J32" s="33"/>
      <c r="K32" s="84">
        <f t="shared" si="0"/>
        <v>0</v>
      </c>
      <c r="L32" s="33"/>
      <c r="M32" s="33"/>
      <c r="N32" s="33"/>
      <c r="O32" s="33"/>
      <c r="P32" s="33"/>
      <c r="Q32" s="84">
        <f t="shared" si="2"/>
        <v>0</v>
      </c>
      <c r="R32" s="33"/>
      <c r="S32" s="33"/>
      <c r="T32" s="33"/>
      <c r="U32" s="84">
        <f t="shared" si="3"/>
        <v>0</v>
      </c>
      <c r="V32" s="33"/>
      <c r="W32" s="33"/>
      <c r="X32" s="33"/>
      <c r="Y32" s="33"/>
      <c r="Z32" s="84">
        <f t="shared" si="4"/>
        <v>0</v>
      </c>
      <c r="AA32" s="6">
        <f t="shared" si="1"/>
        <v>0</v>
      </c>
    </row>
    <row r="33" spans="1:27" ht="15" customHeight="1">
      <c r="A33" s="33">
        <v>24</v>
      </c>
      <c r="B33" s="34"/>
      <c r="C33" s="34"/>
      <c r="D33" s="33"/>
      <c r="E33" s="33"/>
      <c r="F33" s="33"/>
      <c r="G33" s="33"/>
      <c r="H33" s="33"/>
      <c r="I33" s="33"/>
      <c r="J33" s="33"/>
      <c r="K33" s="84">
        <f t="shared" si="0"/>
        <v>0</v>
      </c>
      <c r="L33" s="33"/>
      <c r="M33" s="33"/>
      <c r="N33" s="33"/>
      <c r="O33" s="33"/>
      <c r="P33" s="33"/>
      <c r="Q33" s="84">
        <f t="shared" si="2"/>
        <v>0</v>
      </c>
      <c r="R33" s="33"/>
      <c r="S33" s="33"/>
      <c r="T33" s="33"/>
      <c r="U33" s="84">
        <f t="shared" si="3"/>
        <v>0</v>
      </c>
      <c r="V33" s="33"/>
      <c r="W33" s="33"/>
      <c r="X33" s="33"/>
      <c r="Y33" s="33"/>
      <c r="Z33" s="84">
        <f t="shared" si="4"/>
        <v>0</v>
      </c>
      <c r="AA33" s="6">
        <f t="shared" si="1"/>
        <v>0</v>
      </c>
    </row>
    <row r="34" spans="1:27" ht="15" customHeight="1">
      <c r="A34" s="33">
        <v>25</v>
      </c>
      <c r="B34" s="34"/>
      <c r="C34" s="34"/>
      <c r="D34" s="33"/>
      <c r="E34" s="33"/>
      <c r="F34" s="33"/>
      <c r="G34" s="33"/>
      <c r="H34" s="33"/>
      <c r="I34" s="33"/>
      <c r="J34" s="33"/>
      <c r="K34" s="84">
        <f t="shared" si="0"/>
        <v>0</v>
      </c>
      <c r="L34" s="33"/>
      <c r="M34" s="33"/>
      <c r="N34" s="33"/>
      <c r="O34" s="33"/>
      <c r="P34" s="33"/>
      <c r="Q34" s="84">
        <f t="shared" si="2"/>
        <v>0</v>
      </c>
      <c r="R34" s="33"/>
      <c r="S34" s="33"/>
      <c r="T34" s="33"/>
      <c r="U34" s="84">
        <f t="shared" si="3"/>
        <v>0</v>
      </c>
      <c r="V34" s="33"/>
      <c r="W34" s="33"/>
      <c r="X34" s="33"/>
      <c r="Y34" s="33"/>
      <c r="Z34" s="84">
        <f t="shared" si="4"/>
        <v>0</v>
      </c>
      <c r="AA34" s="6">
        <f t="shared" si="1"/>
        <v>0</v>
      </c>
    </row>
    <row r="35" spans="1:27" ht="15" customHeight="1">
      <c r="A35" s="33">
        <v>26</v>
      </c>
      <c r="B35" s="34"/>
      <c r="C35" s="34"/>
      <c r="D35" s="33"/>
      <c r="E35" s="33"/>
      <c r="F35" s="33"/>
      <c r="G35" s="33"/>
      <c r="H35" s="33"/>
      <c r="I35" s="33"/>
      <c r="J35" s="33"/>
      <c r="K35" s="84">
        <f t="shared" si="0"/>
        <v>0</v>
      </c>
      <c r="L35" s="33"/>
      <c r="M35" s="33"/>
      <c r="N35" s="33"/>
      <c r="O35" s="33"/>
      <c r="P35" s="33"/>
      <c r="Q35" s="84">
        <f t="shared" si="2"/>
        <v>0</v>
      </c>
      <c r="R35" s="33"/>
      <c r="S35" s="33"/>
      <c r="T35" s="33"/>
      <c r="U35" s="84">
        <f t="shared" si="3"/>
        <v>0</v>
      </c>
      <c r="V35" s="33"/>
      <c r="W35" s="33"/>
      <c r="X35" s="33"/>
      <c r="Y35" s="33"/>
      <c r="Z35" s="84">
        <f t="shared" si="4"/>
        <v>0</v>
      </c>
      <c r="AA35" s="6">
        <f t="shared" si="1"/>
        <v>0</v>
      </c>
    </row>
    <row r="36" spans="1:27" ht="15" customHeight="1">
      <c r="A36" s="33">
        <v>27</v>
      </c>
      <c r="B36" s="34"/>
      <c r="C36" s="34"/>
      <c r="D36" s="33"/>
      <c r="E36" s="33"/>
      <c r="F36" s="33"/>
      <c r="G36" s="33"/>
      <c r="H36" s="33"/>
      <c r="I36" s="33"/>
      <c r="J36" s="33"/>
      <c r="K36" s="84">
        <f t="shared" si="0"/>
        <v>0</v>
      </c>
      <c r="L36" s="33"/>
      <c r="M36" s="33"/>
      <c r="N36" s="33"/>
      <c r="O36" s="33"/>
      <c r="P36" s="33"/>
      <c r="Q36" s="84">
        <f t="shared" si="2"/>
        <v>0</v>
      </c>
      <c r="R36" s="33"/>
      <c r="S36" s="33"/>
      <c r="T36" s="33"/>
      <c r="U36" s="84">
        <f t="shared" si="3"/>
        <v>0</v>
      </c>
      <c r="V36" s="33"/>
      <c r="W36" s="33"/>
      <c r="X36" s="33"/>
      <c r="Y36" s="33"/>
      <c r="Z36" s="84">
        <f t="shared" si="4"/>
        <v>0</v>
      </c>
      <c r="AA36" s="6">
        <f t="shared" si="1"/>
        <v>0</v>
      </c>
    </row>
    <row r="37" spans="1:27" ht="15" customHeight="1">
      <c r="A37" s="33">
        <v>28</v>
      </c>
      <c r="B37" s="34"/>
      <c r="C37" s="34"/>
      <c r="D37" s="33"/>
      <c r="E37" s="33"/>
      <c r="F37" s="33"/>
      <c r="G37" s="33"/>
      <c r="H37" s="33"/>
      <c r="I37" s="33"/>
      <c r="J37" s="33"/>
      <c r="K37" s="84">
        <f t="shared" si="0"/>
        <v>0</v>
      </c>
      <c r="L37" s="33"/>
      <c r="M37" s="33"/>
      <c r="N37" s="33"/>
      <c r="O37" s="33"/>
      <c r="P37" s="33"/>
      <c r="Q37" s="84">
        <f t="shared" si="2"/>
        <v>0</v>
      </c>
      <c r="R37" s="33"/>
      <c r="S37" s="33"/>
      <c r="T37" s="33"/>
      <c r="U37" s="84">
        <f t="shared" si="3"/>
        <v>0</v>
      </c>
      <c r="V37" s="33"/>
      <c r="W37" s="33"/>
      <c r="X37" s="33"/>
      <c r="Y37" s="33"/>
      <c r="Z37" s="84">
        <f t="shared" si="4"/>
        <v>0</v>
      </c>
      <c r="AA37" s="6">
        <f t="shared" si="1"/>
        <v>0</v>
      </c>
    </row>
    <row r="38" spans="1:27" ht="15" customHeight="1">
      <c r="A38" s="33">
        <v>29</v>
      </c>
      <c r="B38" s="34"/>
      <c r="C38" s="34"/>
      <c r="D38" s="33"/>
      <c r="E38" s="33"/>
      <c r="F38" s="33"/>
      <c r="G38" s="33"/>
      <c r="H38" s="33"/>
      <c r="I38" s="33"/>
      <c r="J38" s="33"/>
      <c r="K38" s="84">
        <f t="shared" si="0"/>
        <v>0</v>
      </c>
      <c r="L38" s="33"/>
      <c r="M38" s="33"/>
      <c r="N38" s="33"/>
      <c r="O38" s="33"/>
      <c r="P38" s="33"/>
      <c r="Q38" s="84">
        <f t="shared" si="2"/>
        <v>0</v>
      </c>
      <c r="R38" s="33"/>
      <c r="S38" s="33"/>
      <c r="T38" s="33"/>
      <c r="U38" s="84">
        <f t="shared" si="3"/>
        <v>0</v>
      </c>
      <c r="V38" s="33"/>
      <c r="W38" s="33"/>
      <c r="X38" s="33"/>
      <c r="Y38" s="33"/>
      <c r="Z38" s="84">
        <f t="shared" si="4"/>
        <v>0</v>
      </c>
      <c r="AA38" s="6">
        <f t="shared" si="1"/>
        <v>0</v>
      </c>
    </row>
    <row r="39" spans="1:27" ht="15" customHeight="1">
      <c r="A39" s="33">
        <v>30</v>
      </c>
      <c r="B39" s="34"/>
      <c r="C39" s="34"/>
      <c r="D39" s="33"/>
      <c r="E39" s="33"/>
      <c r="F39" s="33"/>
      <c r="G39" s="33"/>
      <c r="H39" s="33"/>
      <c r="I39" s="33"/>
      <c r="J39" s="33"/>
      <c r="K39" s="84">
        <f t="shared" si="0"/>
        <v>0</v>
      </c>
      <c r="L39" s="33"/>
      <c r="M39" s="33"/>
      <c r="N39" s="33"/>
      <c r="O39" s="33"/>
      <c r="P39" s="33"/>
      <c r="Q39" s="84">
        <f t="shared" si="2"/>
        <v>0</v>
      </c>
      <c r="R39" s="33"/>
      <c r="S39" s="33"/>
      <c r="T39" s="33"/>
      <c r="U39" s="84">
        <f t="shared" si="3"/>
        <v>0</v>
      </c>
      <c r="V39" s="33"/>
      <c r="W39" s="33"/>
      <c r="X39" s="33"/>
      <c r="Y39" s="33"/>
      <c r="Z39" s="84">
        <f t="shared" si="4"/>
        <v>0</v>
      </c>
      <c r="AA39" s="6">
        <f t="shared" si="1"/>
        <v>0</v>
      </c>
    </row>
    <row r="40" spans="1:27" ht="15" customHeight="1">
      <c r="A40" s="33">
        <v>31</v>
      </c>
      <c r="B40" s="34"/>
      <c r="C40" s="34"/>
      <c r="D40" s="33"/>
      <c r="E40" s="33"/>
      <c r="F40" s="33"/>
      <c r="G40" s="33"/>
      <c r="H40" s="33"/>
      <c r="I40" s="33"/>
      <c r="J40" s="33"/>
      <c r="K40" s="84">
        <f t="shared" si="0"/>
        <v>0</v>
      </c>
      <c r="L40" s="33"/>
      <c r="M40" s="33"/>
      <c r="N40" s="33"/>
      <c r="O40" s="33"/>
      <c r="P40" s="33"/>
      <c r="Q40" s="84">
        <f t="shared" si="2"/>
        <v>0</v>
      </c>
      <c r="R40" s="33"/>
      <c r="S40" s="33"/>
      <c r="T40" s="33"/>
      <c r="U40" s="84">
        <f t="shared" si="3"/>
        <v>0</v>
      </c>
      <c r="V40" s="33"/>
      <c r="W40" s="33"/>
      <c r="X40" s="33"/>
      <c r="Y40" s="33"/>
      <c r="Z40" s="84">
        <f t="shared" si="4"/>
        <v>0</v>
      </c>
      <c r="AA40" s="6">
        <f t="shared" si="1"/>
        <v>0</v>
      </c>
    </row>
    <row r="41" spans="1:27" ht="15" customHeight="1">
      <c r="A41" s="33">
        <v>32</v>
      </c>
      <c r="B41" s="34"/>
      <c r="C41" s="34"/>
      <c r="D41" s="33"/>
      <c r="E41" s="33"/>
      <c r="F41" s="33"/>
      <c r="G41" s="33"/>
      <c r="H41" s="33"/>
      <c r="I41" s="33"/>
      <c r="J41" s="33"/>
      <c r="K41" s="84">
        <f t="shared" si="0"/>
        <v>0</v>
      </c>
      <c r="L41" s="33"/>
      <c r="M41" s="33"/>
      <c r="N41" s="33"/>
      <c r="O41" s="33"/>
      <c r="P41" s="33"/>
      <c r="Q41" s="84">
        <f t="shared" si="2"/>
        <v>0</v>
      </c>
      <c r="R41" s="33"/>
      <c r="S41" s="33"/>
      <c r="T41" s="33"/>
      <c r="U41" s="84">
        <f t="shared" si="3"/>
        <v>0</v>
      </c>
      <c r="V41" s="33"/>
      <c r="W41" s="33"/>
      <c r="X41" s="33"/>
      <c r="Y41" s="33"/>
      <c r="Z41" s="84">
        <f t="shared" si="4"/>
        <v>0</v>
      </c>
      <c r="AA41" s="6">
        <f t="shared" si="1"/>
        <v>0</v>
      </c>
    </row>
    <row r="42" spans="1:27" ht="15" customHeight="1">
      <c r="A42" s="33">
        <v>33</v>
      </c>
      <c r="B42" s="34"/>
      <c r="C42" s="34"/>
      <c r="D42" s="33"/>
      <c r="E42" s="33"/>
      <c r="F42" s="33"/>
      <c r="G42" s="33"/>
      <c r="H42" s="33"/>
      <c r="I42" s="33"/>
      <c r="J42" s="33"/>
      <c r="K42" s="84">
        <f t="shared" ref="K42:K59" si="5">SUM(E42:J42)/36*2.5</f>
        <v>0</v>
      </c>
      <c r="L42" s="33"/>
      <c r="M42" s="33"/>
      <c r="N42" s="33"/>
      <c r="O42" s="33"/>
      <c r="P42" s="33"/>
      <c r="Q42" s="84">
        <f t="shared" si="2"/>
        <v>0</v>
      </c>
      <c r="R42" s="33"/>
      <c r="S42" s="33"/>
      <c r="T42" s="33"/>
      <c r="U42" s="84">
        <f t="shared" ref="U42:U59" si="6">SUM(R42:T42)/18*2.5</f>
        <v>0</v>
      </c>
      <c r="V42" s="33"/>
      <c r="W42" s="33"/>
      <c r="X42" s="33"/>
      <c r="Y42" s="33"/>
      <c r="Z42" s="84">
        <f t="shared" si="4"/>
        <v>0</v>
      </c>
      <c r="AA42" s="6">
        <f t="shared" ref="AA42:AA59" si="7" xml:space="preserve"> ROUND((SUM(K42,Q42,U42,Z42)/10*6),0)</f>
        <v>0</v>
      </c>
    </row>
    <row r="43" spans="1:27" ht="15" customHeight="1">
      <c r="A43" s="33">
        <v>34</v>
      </c>
      <c r="B43" s="34"/>
      <c r="C43" s="34"/>
      <c r="D43" s="33"/>
      <c r="E43" s="33"/>
      <c r="F43" s="33"/>
      <c r="G43" s="33"/>
      <c r="H43" s="33"/>
      <c r="I43" s="33"/>
      <c r="J43" s="33"/>
      <c r="K43" s="84">
        <f t="shared" si="5"/>
        <v>0</v>
      </c>
      <c r="L43" s="33"/>
      <c r="M43" s="33"/>
      <c r="N43" s="33"/>
      <c r="O43" s="33"/>
      <c r="P43" s="33"/>
      <c r="Q43" s="84">
        <f t="shared" si="2"/>
        <v>0</v>
      </c>
      <c r="R43" s="33"/>
      <c r="S43" s="33"/>
      <c r="T43" s="33"/>
      <c r="U43" s="84">
        <f t="shared" si="6"/>
        <v>0</v>
      </c>
      <c r="V43" s="33"/>
      <c r="W43" s="33"/>
      <c r="X43" s="33"/>
      <c r="Y43" s="33"/>
      <c r="Z43" s="84">
        <f t="shared" si="4"/>
        <v>0</v>
      </c>
      <c r="AA43" s="6">
        <f t="shared" si="7"/>
        <v>0</v>
      </c>
    </row>
    <row r="44" spans="1:27" ht="15" customHeight="1">
      <c r="A44" s="33">
        <v>35</v>
      </c>
      <c r="B44" s="34"/>
      <c r="C44" s="34"/>
      <c r="D44" s="33"/>
      <c r="E44" s="33"/>
      <c r="F44" s="33"/>
      <c r="G44" s="33"/>
      <c r="H44" s="33"/>
      <c r="I44" s="33"/>
      <c r="J44" s="33"/>
      <c r="K44" s="84">
        <f t="shared" si="5"/>
        <v>0</v>
      </c>
      <c r="L44" s="33"/>
      <c r="M44" s="33"/>
      <c r="N44" s="33"/>
      <c r="O44" s="33"/>
      <c r="P44" s="33"/>
      <c r="Q44" s="84">
        <f t="shared" si="2"/>
        <v>0</v>
      </c>
      <c r="R44" s="33"/>
      <c r="S44" s="33"/>
      <c r="T44" s="33"/>
      <c r="U44" s="84">
        <f t="shared" si="6"/>
        <v>0</v>
      </c>
      <c r="V44" s="33"/>
      <c r="W44" s="33"/>
      <c r="X44" s="33"/>
      <c r="Y44" s="33"/>
      <c r="Z44" s="84">
        <f t="shared" si="4"/>
        <v>0</v>
      </c>
      <c r="AA44" s="6">
        <f t="shared" si="7"/>
        <v>0</v>
      </c>
    </row>
    <row r="45" spans="1:27" ht="15" customHeight="1">
      <c r="A45" s="33">
        <v>36</v>
      </c>
      <c r="B45" s="34"/>
      <c r="C45" s="34"/>
      <c r="D45" s="33"/>
      <c r="E45" s="33"/>
      <c r="F45" s="33"/>
      <c r="G45" s="33"/>
      <c r="H45" s="33"/>
      <c r="I45" s="33"/>
      <c r="J45" s="33"/>
      <c r="K45" s="84">
        <f t="shared" si="5"/>
        <v>0</v>
      </c>
      <c r="L45" s="33"/>
      <c r="M45" s="33"/>
      <c r="N45" s="33"/>
      <c r="O45" s="33"/>
      <c r="P45" s="33"/>
      <c r="Q45" s="84">
        <f t="shared" si="2"/>
        <v>0</v>
      </c>
      <c r="R45" s="33"/>
      <c r="S45" s="33"/>
      <c r="T45" s="33"/>
      <c r="U45" s="84">
        <f t="shared" si="6"/>
        <v>0</v>
      </c>
      <c r="V45" s="33"/>
      <c r="W45" s="33"/>
      <c r="X45" s="33"/>
      <c r="Y45" s="33"/>
      <c r="Z45" s="84">
        <f t="shared" si="4"/>
        <v>0</v>
      </c>
      <c r="AA45" s="6">
        <f t="shared" si="7"/>
        <v>0</v>
      </c>
    </row>
    <row r="46" spans="1:27" ht="15" customHeight="1">
      <c r="A46" s="33">
        <v>37</v>
      </c>
      <c r="B46" s="34"/>
      <c r="C46" s="34"/>
      <c r="D46" s="33"/>
      <c r="E46" s="33"/>
      <c r="F46" s="33"/>
      <c r="G46" s="33"/>
      <c r="H46" s="33"/>
      <c r="I46" s="33"/>
      <c r="J46" s="33"/>
      <c r="K46" s="84">
        <f t="shared" si="5"/>
        <v>0</v>
      </c>
      <c r="L46" s="33"/>
      <c r="M46" s="33"/>
      <c r="N46" s="33"/>
      <c r="O46" s="33"/>
      <c r="P46" s="33"/>
      <c r="Q46" s="84">
        <f t="shared" si="2"/>
        <v>0</v>
      </c>
      <c r="R46" s="33"/>
      <c r="S46" s="33"/>
      <c r="T46" s="33"/>
      <c r="U46" s="84">
        <f t="shared" si="6"/>
        <v>0</v>
      </c>
      <c r="V46" s="33"/>
      <c r="W46" s="33"/>
      <c r="X46" s="33"/>
      <c r="Y46" s="33"/>
      <c r="Z46" s="84">
        <f t="shared" si="4"/>
        <v>0</v>
      </c>
      <c r="AA46" s="6">
        <f t="shared" si="7"/>
        <v>0</v>
      </c>
    </row>
    <row r="47" spans="1:27" ht="15" customHeight="1">
      <c r="A47" s="33">
        <v>38</v>
      </c>
      <c r="B47" s="34"/>
      <c r="C47" s="34"/>
      <c r="D47" s="33"/>
      <c r="E47" s="33"/>
      <c r="F47" s="33"/>
      <c r="G47" s="33"/>
      <c r="H47" s="33"/>
      <c r="I47" s="33"/>
      <c r="J47" s="33"/>
      <c r="K47" s="84">
        <f t="shared" si="5"/>
        <v>0</v>
      </c>
      <c r="L47" s="33"/>
      <c r="M47" s="33"/>
      <c r="N47" s="33"/>
      <c r="O47" s="33"/>
      <c r="P47" s="33"/>
      <c r="Q47" s="84">
        <f t="shared" si="2"/>
        <v>0</v>
      </c>
      <c r="R47" s="33"/>
      <c r="S47" s="33"/>
      <c r="T47" s="33"/>
      <c r="U47" s="84">
        <f t="shared" si="6"/>
        <v>0</v>
      </c>
      <c r="V47" s="33"/>
      <c r="W47" s="33"/>
      <c r="X47" s="33"/>
      <c r="Y47" s="33"/>
      <c r="Z47" s="84">
        <f t="shared" si="4"/>
        <v>0</v>
      </c>
      <c r="AA47" s="6">
        <f t="shared" si="7"/>
        <v>0</v>
      </c>
    </row>
    <row r="48" spans="1:27" ht="15" customHeight="1">
      <c r="A48" s="33">
        <v>39</v>
      </c>
      <c r="B48" s="34"/>
      <c r="C48" s="34"/>
      <c r="D48" s="33"/>
      <c r="E48" s="33"/>
      <c r="F48" s="33"/>
      <c r="G48" s="33"/>
      <c r="H48" s="33"/>
      <c r="I48" s="33"/>
      <c r="J48" s="33"/>
      <c r="K48" s="84">
        <f t="shared" si="5"/>
        <v>0</v>
      </c>
      <c r="L48" s="33"/>
      <c r="M48" s="33"/>
      <c r="N48" s="33"/>
      <c r="O48" s="33"/>
      <c r="P48" s="33"/>
      <c r="Q48" s="84">
        <f t="shared" si="2"/>
        <v>0</v>
      </c>
      <c r="R48" s="33"/>
      <c r="S48" s="33"/>
      <c r="T48" s="33"/>
      <c r="U48" s="84">
        <f t="shared" si="6"/>
        <v>0</v>
      </c>
      <c r="V48" s="33"/>
      <c r="W48" s="33"/>
      <c r="X48" s="33"/>
      <c r="Y48" s="33"/>
      <c r="Z48" s="84">
        <f t="shared" si="4"/>
        <v>0</v>
      </c>
      <c r="AA48" s="6">
        <f t="shared" si="7"/>
        <v>0</v>
      </c>
    </row>
    <row r="49" spans="1:27" ht="15" customHeight="1">
      <c r="A49" s="33">
        <v>40</v>
      </c>
      <c r="B49" s="34"/>
      <c r="C49" s="34"/>
      <c r="D49" s="33"/>
      <c r="E49" s="33"/>
      <c r="F49" s="33"/>
      <c r="G49" s="33"/>
      <c r="H49" s="33"/>
      <c r="I49" s="33"/>
      <c r="J49" s="33"/>
      <c r="K49" s="84">
        <f t="shared" si="5"/>
        <v>0</v>
      </c>
      <c r="L49" s="33"/>
      <c r="M49" s="33"/>
      <c r="N49" s="33"/>
      <c r="O49" s="33"/>
      <c r="P49" s="33"/>
      <c r="Q49" s="84">
        <f t="shared" si="2"/>
        <v>0</v>
      </c>
      <c r="R49" s="33"/>
      <c r="S49" s="33"/>
      <c r="T49" s="33"/>
      <c r="U49" s="84">
        <f t="shared" si="6"/>
        <v>0</v>
      </c>
      <c r="V49" s="33"/>
      <c r="W49" s="33"/>
      <c r="X49" s="33"/>
      <c r="Y49" s="33"/>
      <c r="Z49" s="84">
        <f t="shared" si="4"/>
        <v>0</v>
      </c>
      <c r="AA49" s="6">
        <f t="shared" si="7"/>
        <v>0</v>
      </c>
    </row>
    <row r="50" spans="1:27" ht="15" customHeight="1">
      <c r="A50" s="33">
        <v>41</v>
      </c>
      <c r="B50" s="34"/>
      <c r="C50" s="34"/>
      <c r="D50" s="33"/>
      <c r="E50" s="33"/>
      <c r="F50" s="33"/>
      <c r="G50" s="33"/>
      <c r="H50" s="33"/>
      <c r="I50" s="33"/>
      <c r="J50" s="33"/>
      <c r="K50" s="84">
        <f t="shared" si="5"/>
        <v>0</v>
      </c>
      <c r="L50" s="33"/>
      <c r="M50" s="33"/>
      <c r="N50" s="33"/>
      <c r="O50" s="33"/>
      <c r="P50" s="33"/>
      <c r="Q50" s="84">
        <f t="shared" si="2"/>
        <v>0</v>
      </c>
      <c r="R50" s="33"/>
      <c r="S50" s="33"/>
      <c r="T50" s="33"/>
      <c r="U50" s="84">
        <f t="shared" si="6"/>
        <v>0</v>
      </c>
      <c r="V50" s="33"/>
      <c r="W50" s="33"/>
      <c r="X50" s="33"/>
      <c r="Y50" s="33"/>
      <c r="Z50" s="84">
        <f t="shared" si="4"/>
        <v>0</v>
      </c>
      <c r="AA50" s="6">
        <f t="shared" si="7"/>
        <v>0</v>
      </c>
    </row>
    <row r="51" spans="1:27" ht="15" customHeight="1">
      <c r="A51" s="33">
        <v>42</v>
      </c>
      <c r="B51" s="34"/>
      <c r="C51" s="34"/>
      <c r="D51" s="33"/>
      <c r="E51" s="33"/>
      <c r="F51" s="33"/>
      <c r="G51" s="33"/>
      <c r="H51" s="33"/>
      <c r="I51" s="33"/>
      <c r="J51" s="33"/>
      <c r="K51" s="84">
        <f t="shared" si="5"/>
        <v>0</v>
      </c>
      <c r="L51" s="33"/>
      <c r="M51" s="33"/>
      <c r="N51" s="33"/>
      <c r="O51" s="33"/>
      <c r="P51" s="33"/>
      <c r="Q51" s="84">
        <f t="shared" si="2"/>
        <v>0</v>
      </c>
      <c r="R51" s="33"/>
      <c r="S51" s="33"/>
      <c r="T51" s="33"/>
      <c r="U51" s="84">
        <f t="shared" si="6"/>
        <v>0</v>
      </c>
      <c r="V51" s="33"/>
      <c r="W51" s="33"/>
      <c r="X51" s="33"/>
      <c r="Y51" s="33"/>
      <c r="Z51" s="84">
        <f t="shared" si="4"/>
        <v>0</v>
      </c>
      <c r="AA51" s="6">
        <f t="shared" si="7"/>
        <v>0</v>
      </c>
    </row>
    <row r="52" spans="1:27" ht="15" customHeight="1">
      <c r="A52" s="33">
        <v>43</v>
      </c>
      <c r="B52" s="34"/>
      <c r="C52" s="34"/>
      <c r="D52" s="33"/>
      <c r="E52" s="33"/>
      <c r="F52" s="33"/>
      <c r="G52" s="33"/>
      <c r="H52" s="33"/>
      <c r="I52" s="33"/>
      <c r="J52" s="33"/>
      <c r="K52" s="84">
        <f t="shared" si="5"/>
        <v>0</v>
      </c>
      <c r="L52" s="33"/>
      <c r="M52" s="33"/>
      <c r="N52" s="33"/>
      <c r="O52" s="33"/>
      <c r="P52" s="33"/>
      <c r="Q52" s="84">
        <f t="shared" si="2"/>
        <v>0</v>
      </c>
      <c r="R52" s="33"/>
      <c r="S52" s="33"/>
      <c r="T52" s="33"/>
      <c r="U52" s="84">
        <f t="shared" si="6"/>
        <v>0</v>
      </c>
      <c r="V52" s="33"/>
      <c r="W52" s="33"/>
      <c r="X52" s="33"/>
      <c r="Y52" s="33"/>
      <c r="Z52" s="84">
        <f t="shared" si="4"/>
        <v>0</v>
      </c>
      <c r="AA52" s="6">
        <f t="shared" si="7"/>
        <v>0</v>
      </c>
    </row>
    <row r="53" spans="1:27" ht="15" customHeight="1">
      <c r="A53" s="33">
        <v>44</v>
      </c>
      <c r="B53" s="34"/>
      <c r="C53" s="34"/>
      <c r="D53" s="33"/>
      <c r="E53" s="33"/>
      <c r="F53" s="33"/>
      <c r="G53" s="33"/>
      <c r="H53" s="33"/>
      <c r="I53" s="33"/>
      <c r="J53" s="33"/>
      <c r="K53" s="84">
        <f t="shared" si="5"/>
        <v>0</v>
      </c>
      <c r="L53" s="33"/>
      <c r="M53" s="33"/>
      <c r="N53" s="33"/>
      <c r="O53" s="33"/>
      <c r="P53" s="33"/>
      <c r="Q53" s="84">
        <f t="shared" si="2"/>
        <v>0</v>
      </c>
      <c r="R53" s="33"/>
      <c r="S53" s="33"/>
      <c r="T53" s="33"/>
      <c r="U53" s="84">
        <f t="shared" si="6"/>
        <v>0</v>
      </c>
      <c r="V53" s="33"/>
      <c r="W53" s="33"/>
      <c r="X53" s="33"/>
      <c r="Y53" s="33"/>
      <c r="Z53" s="84">
        <f t="shared" si="4"/>
        <v>0</v>
      </c>
      <c r="AA53" s="6">
        <f t="shared" si="7"/>
        <v>0</v>
      </c>
    </row>
    <row r="54" spans="1:27" ht="15" customHeight="1">
      <c r="A54" s="33">
        <v>45</v>
      </c>
      <c r="B54" s="34"/>
      <c r="C54" s="34"/>
      <c r="D54" s="33"/>
      <c r="E54" s="33"/>
      <c r="F54" s="33"/>
      <c r="G54" s="33"/>
      <c r="H54" s="33"/>
      <c r="I54" s="33"/>
      <c r="J54" s="33"/>
      <c r="K54" s="84">
        <f t="shared" si="5"/>
        <v>0</v>
      </c>
      <c r="L54" s="33"/>
      <c r="M54" s="33"/>
      <c r="N54" s="33"/>
      <c r="O54" s="33"/>
      <c r="P54" s="33"/>
      <c r="Q54" s="84">
        <f t="shared" si="2"/>
        <v>0</v>
      </c>
      <c r="R54" s="33"/>
      <c r="S54" s="33"/>
      <c r="T54" s="33"/>
      <c r="U54" s="84">
        <f t="shared" si="6"/>
        <v>0</v>
      </c>
      <c r="V54" s="33"/>
      <c r="W54" s="33"/>
      <c r="X54" s="33"/>
      <c r="Y54" s="33"/>
      <c r="Z54" s="84">
        <f t="shared" si="4"/>
        <v>0</v>
      </c>
      <c r="AA54" s="6">
        <f t="shared" si="7"/>
        <v>0</v>
      </c>
    </row>
    <row r="55" spans="1:27" ht="15" customHeight="1">
      <c r="A55" s="33">
        <v>46</v>
      </c>
      <c r="B55" s="34"/>
      <c r="C55" s="34"/>
      <c r="D55" s="33"/>
      <c r="E55" s="33"/>
      <c r="F55" s="33"/>
      <c r="G55" s="33"/>
      <c r="H55" s="33"/>
      <c r="I55" s="33"/>
      <c r="J55" s="33"/>
      <c r="K55" s="84">
        <f t="shared" si="5"/>
        <v>0</v>
      </c>
      <c r="L55" s="33"/>
      <c r="M55" s="33"/>
      <c r="N55" s="33"/>
      <c r="O55" s="33"/>
      <c r="P55" s="33"/>
      <c r="Q55" s="84">
        <f t="shared" si="2"/>
        <v>0</v>
      </c>
      <c r="R55" s="33"/>
      <c r="S55" s="33"/>
      <c r="T55" s="33"/>
      <c r="U55" s="84">
        <f t="shared" si="6"/>
        <v>0</v>
      </c>
      <c r="V55" s="33"/>
      <c r="W55" s="33"/>
      <c r="X55" s="33"/>
      <c r="Y55" s="33"/>
      <c r="Z55" s="84">
        <f t="shared" si="4"/>
        <v>0</v>
      </c>
      <c r="AA55" s="6">
        <f t="shared" si="7"/>
        <v>0</v>
      </c>
    </row>
    <row r="56" spans="1:27" ht="15" customHeight="1">
      <c r="A56" s="33">
        <v>47</v>
      </c>
      <c r="B56" s="34"/>
      <c r="C56" s="34"/>
      <c r="D56" s="33"/>
      <c r="E56" s="33"/>
      <c r="F56" s="33"/>
      <c r="G56" s="33"/>
      <c r="H56" s="33"/>
      <c r="I56" s="33"/>
      <c r="J56" s="33"/>
      <c r="K56" s="84">
        <f t="shared" si="5"/>
        <v>0</v>
      </c>
      <c r="L56" s="33"/>
      <c r="M56" s="33"/>
      <c r="N56" s="33"/>
      <c r="O56" s="33"/>
      <c r="P56" s="33"/>
      <c r="Q56" s="84">
        <f t="shared" si="2"/>
        <v>0</v>
      </c>
      <c r="R56" s="33"/>
      <c r="S56" s="33"/>
      <c r="T56" s="33"/>
      <c r="U56" s="84">
        <f t="shared" si="6"/>
        <v>0</v>
      </c>
      <c r="V56" s="33"/>
      <c r="W56" s="33"/>
      <c r="X56" s="33"/>
      <c r="Y56" s="33"/>
      <c r="Z56" s="84">
        <f t="shared" si="4"/>
        <v>0</v>
      </c>
      <c r="AA56" s="6">
        <f t="shared" si="7"/>
        <v>0</v>
      </c>
    </row>
    <row r="57" spans="1:27" ht="15" customHeight="1">
      <c r="A57" s="33">
        <v>48</v>
      </c>
      <c r="B57" s="34"/>
      <c r="C57" s="34"/>
      <c r="D57" s="33"/>
      <c r="E57" s="33"/>
      <c r="F57" s="33"/>
      <c r="G57" s="33"/>
      <c r="H57" s="33"/>
      <c r="I57" s="33"/>
      <c r="J57" s="33"/>
      <c r="K57" s="84">
        <f t="shared" si="5"/>
        <v>0</v>
      </c>
      <c r="L57" s="33"/>
      <c r="M57" s="33"/>
      <c r="N57" s="33"/>
      <c r="O57" s="33"/>
      <c r="P57" s="33"/>
      <c r="Q57" s="84">
        <f t="shared" si="2"/>
        <v>0</v>
      </c>
      <c r="R57" s="33"/>
      <c r="S57" s="33"/>
      <c r="T57" s="33"/>
      <c r="U57" s="84">
        <f t="shared" si="6"/>
        <v>0</v>
      </c>
      <c r="V57" s="33"/>
      <c r="W57" s="33"/>
      <c r="X57" s="33"/>
      <c r="Y57" s="33"/>
      <c r="Z57" s="84">
        <f t="shared" si="4"/>
        <v>0</v>
      </c>
      <c r="AA57" s="6">
        <f t="shared" si="7"/>
        <v>0</v>
      </c>
    </row>
    <row r="58" spans="1:27" ht="15" customHeight="1">
      <c r="A58" s="33">
        <v>49</v>
      </c>
      <c r="B58" s="34"/>
      <c r="C58" s="34"/>
      <c r="D58" s="33"/>
      <c r="E58" s="33"/>
      <c r="F58" s="33"/>
      <c r="G58" s="33"/>
      <c r="H58" s="33"/>
      <c r="I58" s="33"/>
      <c r="J58" s="33"/>
      <c r="K58" s="84">
        <f t="shared" si="5"/>
        <v>0</v>
      </c>
      <c r="L58" s="33"/>
      <c r="M58" s="33"/>
      <c r="N58" s="33"/>
      <c r="O58" s="33"/>
      <c r="P58" s="33"/>
      <c r="Q58" s="84">
        <f t="shared" si="2"/>
        <v>0</v>
      </c>
      <c r="R58" s="33"/>
      <c r="S58" s="33"/>
      <c r="T58" s="33"/>
      <c r="U58" s="84">
        <f t="shared" si="6"/>
        <v>0</v>
      </c>
      <c r="V58" s="33"/>
      <c r="W58" s="33"/>
      <c r="X58" s="33"/>
      <c r="Y58" s="33"/>
      <c r="Z58" s="84">
        <f t="shared" si="4"/>
        <v>0</v>
      </c>
      <c r="AA58" s="6">
        <f t="shared" si="7"/>
        <v>0</v>
      </c>
    </row>
    <row r="59" spans="1:27" ht="15" customHeight="1">
      <c r="A59" s="33">
        <v>50</v>
      </c>
      <c r="B59" s="36"/>
      <c r="C59" s="36"/>
      <c r="D59" s="35"/>
      <c r="E59" s="33"/>
      <c r="F59" s="33"/>
      <c r="G59" s="33"/>
      <c r="H59" s="33"/>
      <c r="I59" s="33"/>
      <c r="J59" s="33"/>
      <c r="K59" s="85">
        <f t="shared" si="5"/>
        <v>0</v>
      </c>
      <c r="L59" s="33"/>
      <c r="M59" s="33"/>
      <c r="N59" s="33"/>
      <c r="O59" s="33"/>
      <c r="P59" s="33"/>
      <c r="Q59" s="84">
        <f t="shared" si="2"/>
        <v>0</v>
      </c>
      <c r="R59" s="33"/>
      <c r="S59" s="33"/>
      <c r="T59" s="33"/>
      <c r="U59" s="85">
        <f t="shared" si="6"/>
        <v>0</v>
      </c>
      <c r="V59" s="33"/>
      <c r="W59" s="33"/>
      <c r="X59" s="33"/>
      <c r="Y59" s="33"/>
      <c r="Z59" s="84">
        <f t="shared" si="4"/>
        <v>0</v>
      </c>
      <c r="AA59" s="15">
        <f t="shared" si="7"/>
        <v>0</v>
      </c>
    </row>
    <row r="60" spans="1:27" ht="15" customHeight="1">
      <c r="A60" s="16"/>
      <c r="B60" s="17"/>
      <c r="C60" s="17"/>
      <c r="D60" s="18"/>
      <c r="E60" s="18"/>
      <c r="F60" s="18"/>
      <c r="G60" s="18"/>
      <c r="H60" s="18"/>
      <c r="I60" s="18"/>
      <c r="J60" s="18"/>
      <c r="K60" s="19"/>
      <c r="L60" s="18"/>
      <c r="M60" s="18"/>
      <c r="N60" s="18"/>
      <c r="O60" s="18"/>
      <c r="P60" s="18"/>
      <c r="Q60" s="19"/>
      <c r="R60" s="18"/>
      <c r="S60" s="18"/>
      <c r="T60" s="18"/>
      <c r="U60" s="19"/>
      <c r="V60" s="18"/>
      <c r="W60" s="18"/>
      <c r="X60" s="18"/>
      <c r="Y60" s="18"/>
      <c r="Z60" s="19"/>
      <c r="AA60" s="20"/>
    </row>
    <row r="61" spans="1:27" ht="15" customHeight="1">
      <c r="A61" s="21"/>
      <c r="B61" s="12"/>
      <c r="C61" s="12"/>
      <c r="D61" s="11"/>
      <c r="E61" s="11"/>
      <c r="F61" s="11"/>
      <c r="G61" s="11"/>
      <c r="H61" s="11"/>
      <c r="I61" s="11"/>
      <c r="J61" s="11"/>
      <c r="K61" s="13"/>
      <c r="L61" s="11"/>
      <c r="M61" s="11"/>
      <c r="N61" s="11"/>
      <c r="O61" s="11"/>
      <c r="P61" s="11"/>
      <c r="Q61" s="13"/>
      <c r="R61" s="11"/>
      <c r="S61" s="11"/>
      <c r="T61" s="11"/>
      <c r="U61" s="13"/>
      <c r="V61" s="11"/>
      <c r="W61" s="11"/>
      <c r="X61" s="11"/>
      <c r="Y61" s="38"/>
      <c r="Z61" s="13"/>
      <c r="AA61" s="22"/>
    </row>
    <row r="62" spans="1:27" ht="15" customHeight="1">
      <c r="A62" s="21"/>
      <c r="B62" s="12"/>
      <c r="C62" s="12"/>
      <c r="D62" s="11"/>
      <c r="E62" s="11"/>
      <c r="F62" s="11"/>
      <c r="G62" s="11"/>
      <c r="H62" s="11"/>
      <c r="I62" s="11"/>
      <c r="J62" s="11"/>
      <c r="K62" s="13"/>
      <c r="L62" s="11"/>
      <c r="M62" s="11"/>
      <c r="N62" s="11"/>
      <c r="O62" s="11"/>
      <c r="P62" s="11"/>
      <c r="Q62" s="13"/>
      <c r="R62" s="11"/>
      <c r="S62" s="11"/>
      <c r="T62" s="11"/>
      <c r="U62" s="13"/>
      <c r="V62" s="11"/>
      <c r="W62" s="11"/>
      <c r="X62" s="11"/>
      <c r="Y62" s="38"/>
      <c r="Z62" s="13"/>
      <c r="AA62" s="22"/>
    </row>
    <row r="63" spans="1:27" ht="15" customHeight="1">
      <c r="A63" s="21"/>
      <c r="B63" s="12"/>
      <c r="C63" s="12"/>
      <c r="D63" s="11"/>
      <c r="E63" s="11"/>
      <c r="F63" s="11"/>
      <c r="G63" s="11"/>
      <c r="H63" s="11"/>
      <c r="I63" s="11"/>
      <c r="J63" s="11"/>
      <c r="K63" s="13"/>
      <c r="L63" s="11"/>
      <c r="M63" s="11"/>
      <c r="N63" s="11"/>
      <c r="O63" s="11"/>
      <c r="P63" s="11"/>
      <c r="Q63" s="13"/>
      <c r="R63" s="11"/>
      <c r="S63" s="11"/>
      <c r="T63" s="11"/>
      <c r="U63" s="13"/>
      <c r="V63" s="11"/>
      <c r="W63" s="11"/>
      <c r="X63" s="11"/>
      <c r="Y63" s="38"/>
      <c r="Z63" s="13"/>
      <c r="AA63" s="22"/>
    </row>
    <row r="64" spans="1:27" ht="15" customHeight="1">
      <c r="A64" s="21"/>
      <c r="B64" s="12"/>
      <c r="C64" s="12"/>
      <c r="D64" s="11"/>
      <c r="E64" s="11"/>
      <c r="F64" s="11"/>
      <c r="G64" s="11"/>
      <c r="H64" s="11"/>
      <c r="I64" s="11"/>
      <c r="J64" s="11"/>
      <c r="K64" s="13"/>
      <c r="L64" s="11"/>
      <c r="M64" s="11"/>
      <c r="N64" s="11"/>
      <c r="O64" s="11"/>
      <c r="P64" s="11"/>
      <c r="Q64" s="13"/>
      <c r="R64" s="11"/>
      <c r="S64" s="11"/>
      <c r="T64" s="11"/>
      <c r="U64" s="13"/>
      <c r="V64" s="11"/>
      <c r="W64" s="11"/>
      <c r="X64" s="11"/>
      <c r="Y64" s="38"/>
      <c r="Z64" s="13"/>
      <c r="AA64" s="22"/>
    </row>
    <row r="65" spans="1:28" ht="15" customHeight="1">
      <c r="A65" s="21"/>
      <c r="B65" s="12"/>
      <c r="C65" s="12"/>
      <c r="D65" s="11"/>
      <c r="E65" s="11"/>
      <c r="F65" s="11"/>
      <c r="G65" s="11"/>
      <c r="H65" s="11"/>
      <c r="I65" s="11"/>
      <c r="J65" s="11"/>
      <c r="K65" s="13"/>
      <c r="L65" s="11"/>
      <c r="M65" s="11"/>
      <c r="N65" s="11"/>
      <c r="O65" s="11"/>
      <c r="P65" s="11"/>
      <c r="Q65" s="13"/>
      <c r="R65" s="11"/>
      <c r="S65" s="11"/>
      <c r="T65" s="11"/>
      <c r="U65" s="13"/>
      <c r="V65" s="11"/>
      <c r="W65" s="11"/>
      <c r="X65" s="11"/>
      <c r="Y65" s="38"/>
      <c r="Z65" s="13"/>
      <c r="AA65" s="22"/>
    </row>
    <row r="66" spans="1:28">
      <c r="A66" s="23"/>
      <c r="B66" s="12"/>
      <c r="C66" s="12"/>
      <c r="D66" s="12"/>
      <c r="E66" s="12"/>
      <c r="F66" s="12"/>
      <c r="G66" s="12"/>
      <c r="H66" s="12"/>
      <c r="I66" s="12"/>
      <c r="J66" s="12"/>
      <c r="K66" s="12"/>
      <c r="L66" s="12"/>
      <c r="M66" s="12"/>
      <c r="N66" s="12"/>
      <c r="O66" s="12"/>
      <c r="P66" s="12"/>
      <c r="Q66" s="12"/>
      <c r="R66" s="12"/>
      <c r="S66" s="12"/>
      <c r="T66" s="12"/>
      <c r="U66" s="12"/>
      <c r="V66" s="12"/>
      <c r="W66" s="12"/>
      <c r="X66" s="12"/>
      <c r="Y66" s="12"/>
      <c r="Z66" s="14"/>
      <c r="AA66" s="24"/>
      <c r="AB66" s="5"/>
    </row>
    <row r="67" spans="1:28">
      <c r="A67" s="23"/>
      <c r="B67" s="12"/>
      <c r="C67" s="12"/>
      <c r="D67" s="12"/>
      <c r="E67" s="12"/>
      <c r="F67" s="12"/>
      <c r="G67" s="12"/>
      <c r="H67" s="12"/>
      <c r="I67" s="12"/>
      <c r="J67" s="12"/>
      <c r="K67" s="12"/>
      <c r="L67" s="12"/>
      <c r="M67" s="12"/>
      <c r="N67" s="12"/>
      <c r="O67" s="12"/>
      <c r="P67" s="12"/>
      <c r="Q67" s="12"/>
      <c r="R67" s="12"/>
      <c r="S67" s="12"/>
      <c r="T67" s="12"/>
      <c r="U67" s="12"/>
      <c r="V67" s="12"/>
      <c r="W67" s="12"/>
      <c r="X67" s="12"/>
      <c r="Y67" s="12"/>
      <c r="Z67" s="14"/>
      <c r="AA67" s="24"/>
      <c r="AB67" s="5"/>
    </row>
    <row r="68" spans="1:28">
      <c r="A68" s="2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25"/>
      <c r="AB68" s="5"/>
    </row>
    <row r="69" spans="1:28">
      <c r="A69" s="2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25"/>
      <c r="AB69" s="5"/>
    </row>
    <row r="70" spans="1:28">
      <c r="A70" s="23"/>
      <c r="B70" s="12"/>
      <c r="C70" s="12"/>
      <c r="D70" s="12"/>
      <c r="E70" s="12"/>
      <c r="F70" s="106" t="s">
        <v>49</v>
      </c>
      <c r="G70" s="106"/>
      <c r="H70" s="106"/>
      <c r="I70" s="106"/>
      <c r="J70" s="106"/>
      <c r="K70" s="12"/>
      <c r="L70" s="12"/>
      <c r="M70" s="12"/>
      <c r="N70" s="12"/>
      <c r="O70" s="12"/>
      <c r="P70" s="12"/>
      <c r="Q70" s="12"/>
      <c r="R70" s="12"/>
      <c r="S70" s="12"/>
      <c r="T70" s="12"/>
      <c r="U70" s="12"/>
      <c r="V70" s="12"/>
      <c r="W70" s="12"/>
      <c r="X70" s="12"/>
      <c r="Y70" s="12"/>
      <c r="Z70" s="12"/>
      <c r="AA70" s="25"/>
    </row>
    <row r="71" spans="1:28">
      <c r="A71" s="23"/>
      <c r="B71" s="12"/>
      <c r="C71" s="12"/>
      <c r="D71" s="12"/>
      <c r="E71" s="12"/>
      <c r="F71" s="104" t="s">
        <v>240</v>
      </c>
      <c r="G71" s="104"/>
      <c r="H71" s="104"/>
      <c r="I71" s="104"/>
      <c r="J71" s="104"/>
      <c r="K71" s="12"/>
      <c r="L71" s="12"/>
      <c r="M71" s="12"/>
      <c r="N71" s="12"/>
      <c r="O71" s="12"/>
      <c r="P71" s="12"/>
      <c r="Q71" s="12"/>
      <c r="R71" s="12"/>
      <c r="S71" s="12"/>
      <c r="T71" s="12"/>
      <c r="U71" s="12"/>
      <c r="V71" s="12"/>
      <c r="W71" s="12"/>
      <c r="X71" s="12"/>
      <c r="Y71" s="12"/>
      <c r="Z71" s="12"/>
      <c r="AA71" s="25"/>
    </row>
    <row r="72" spans="1:28">
      <c r="A72" s="23"/>
      <c r="B72" s="12"/>
      <c r="C72" s="12"/>
      <c r="D72" s="12"/>
      <c r="E72" s="12"/>
      <c r="F72" s="104" t="s">
        <v>9</v>
      </c>
      <c r="G72" s="104"/>
      <c r="H72" s="104"/>
      <c r="I72" s="104"/>
      <c r="J72" s="104"/>
      <c r="K72" s="12"/>
      <c r="L72" s="12"/>
      <c r="M72" s="12"/>
      <c r="N72" s="12"/>
      <c r="O72" s="12"/>
      <c r="P72" s="12"/>
      <c r="Q72" s="12"/>
      <c r="R72" s="12"/>
      <c r="S72" s="12"/>
      <c r="T72" s="12"/>
      <c r="U72" s="12"/>
      <c r="V72" s="12"/>
      <c r="W72" s="12"/>
      <c r="X72" s="12"/>
      <c r="Y72" s="12"/>
      <c r="Z72" s="12"/>
      <c r="AA72" s="25"/>
    </row>
    <row r="73" spans="1:28">
      <c r="A73" s="23"/>
      <c r="B73" s="12"/>
      <c r="C73" s="12"/>
      <c r="D73" s="12"/>
      <c r="E73" s="12"/>
      <c r="F73" s="105" t="str">
        <f>$E$1</f>
        <v xml:space="preserve">SJK(C) LOK KHOON
</v>
      </c>
      <c r="G73" s="105"/>
      <c r="H73" s="105"/>
      <c r="I73" s="105"/>
      <c r="J73" s="105"/>
      <c r="K73" s="12"/>
      <c r="L73" s="12"/>
      <c r="M73" s="12"/>
      <c r="N73" s="12"/>
      <c r="O73" s="12"/>
      <c r="P73" s="12"/>
      <c r="Q73" s="12"/>
      <c r="R73" s="12"/>
      <c r="S73" s="12"/>
      <c r="T73" s="12"/>
      <c r="U73" s="12"/>
      <c r="V73" s="12"/>
      <c r="W73" s="12"/>
      <c r="X73" s="12"/>
      <c r="Y73" s="12"/>
      <c r="Z73" s="12"/>
      <c r="AA73" s="25"/>
    </row>
    <row r="74" spans="1:28">
      <c r="A74" s="2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25"/>
    </row>
    <row r="75" spans="1:28">
      <c r="A75" s="2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25"/>
    </row>
    <row r="76" spans="1:28">
      <c r="A76" s="2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25"/>
    </row>
    <row r="77" spans="1:28">
      <c r="A77" s="2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25"/>
    </row>
    <row r="78" spans="1:28">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8"/>
    </row>
  </sheetData>
  <sheetProtection password="CA9C" sheet="1" objects="1" scenarios="1"/>
  <sortState ref="A10:AB59">
    <sortCondition ref="B10:B59"/>
  </sortState>
  <mergeCells count="21">
    <mergeCell ref="F71:J71"/>
    <mergeCell ref="F72:J72"/>
    <mergeCell ref="F73:J73"/>
    <mergeCell ref="F70:J70"/>
    <mergeCell ref="R8:U8"/>
    <mergeCell ref="AA8:AA9"/>
    <mergeCell ref="A8:A9"/>
    <mergeCell ref="B8:B9"/>
    <mergeCell ref="C8:C9"/>
    <mergeCell ref="D8:D9"/>
    <mergeCell ref="E8:K8"/>
    <mergeCell ref="L8:Q8"/>
    <mergeCell ref="E1:J1"/>
    <mergeCell ref="E2:J2"/>
    <mergeCell ref="E3:J3"/>
    <mergeCell ref="E4:J4"/>
    <mergeCell ref="V8:Z8"/>
    <mergeCell ref="N6:O6"/>
    <mergeCell ref="P6:Q6"/>
    <mergeCell ref="H6:L6"/>
    <mergeCell ref="D6:G6"/>
  </mergeCells>
  <dataValidations count="1">
    <dataValidation type="whole" operator="lessThanOrEqual" allowBlank="1" showErrorMessage="1" errorTitle="TAHAP PENGUASAAN" error="SILA NYATAKAN TAHAP PENGUASAAN YANG BETUL.." sqref="E10:J59 L10:P59 R10:T59 V10:Y59">
      <formula1>6</formula1>
    </dataValidation>
  </dataValidations>
  <pageMargins left="0.25" right="0.25" top="0.75" bottom="0.75" header="0.3" footer="0.3"/>
  <pageSetup paperSize="9" scale="40" orientation="landscape" horizontalDpi="4294967293" verticalDpi="0"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P65"/>
  <sheetViews>
    <sheetView showGridLines="0" workbookViewId="0">
      <selection sqref="A1:XFD1048576"/>
    </sheetView>
  </sheetViews>
  <sheetFormatPr defaultColWidth="0" defaultRowHeight="16.5"/>
  <cols>
    <col min="1" max="1" width="24.140625" style="1" customWidth="1"/>
    <col min="2" max="2" width="4.85546875" style="1" customWidth="1"/>
    <col min="3" max="3" width="5" style="1" customWidth="1"/>
    <col min="4" max="4" width="21.85546875" style="1" customWidth="1"/>
    <col min="5" max="5" width="3.140625" style="1" customWidth="1"/>
    <col min="6" max="6" width="2.28515625" style="1" customWidth="1"/>
    <col min="7" max="7" width="23.42578125" style="1" customWidth="1"/>
    <col min="8" max="8" width="114.140625" style="1" customWidth="1"/>
    <col min="9" max="9" width="8.140625" style="1" customWidth="1"/>
    <col min="10" max="10" width="4.42578125" style="1" hidden="1" customWidth="1"/>
    <col min="11" max="11" width="37.140625" style="1" hidden="1" customWidth="1"/>
    <col min="12" max="12" width="35.28515625" style="1" hidden="1" customWidth="1"/>
    <col min="13" max="16" width="0" style="1" hidden="1" customWidth="1"/>
    <col min="17" max="16384" width="9.140625" style="1" hidden="1"/>
  </cols>
  <sheetData>
    <row r="1" spans="1:13">
      <c r="A1" s="135" t="str">
        <f>'REKOD PRESTASI MURID SENI '!$E$1</f>
        <v xml:space="preserve">SJK(C) LOK KHOON
</v>
      </c>
      <c r="B1" s="135"/>
      <c r="C1" s="135"/>
      <c r="D1" s="135"/>
      <c r="E1" s="135"/>
      <c r="F1" s="135"/>
      <c r="G1" s="135"/>
      <c r="H1" s="135"/>
    </row>
    <row r="2" spans="1:13">
      <c r="A2" s="135" t="str">
        <f>'REKOD PRESTASI MURID SENI '!$E$2</f>
        <v>KAMPUNG AYER JERNEH, KEMASIK, KEMAMAN, TERENGGANU</v>
      </c>
      <c r="B2" s="135"/>
      <c r="C2" s="135"/>
      <c r="D2" s="135"/>
      <c r="E2" s="135"/>
      <c r="F2" s="135"/>
      <c r="G2" s="135"/>
      <c r="H2" s="135"/>
    </row>
    <row r="3" spans="1:13">
      <c r="A3" s="135"/>
      <c r="B3" s="135"/>
      <c r="C3" s="135"/>
      <c r="D3" s="135"/>
      <c r="E3" s="135"/>
      <c r="F3" s="135"/>
      <c r="G3" s="135"/>
      <c r="H3" s="135"/>
    </row>
    <row r="4" spans="1:13">
      <c r="A4" s="135" t="str">
        <f>'REKOD PRESTASI MURID SENI '!$E$4</f>
        <v>PERTENGAHAN TAHUN MATA PELAJARAN PENDIDIKAN SENI VISUAL TAHUN 5</v>
      </c>
      <c r="B4" s="135"/>
      <c r="C4" s="135"/>
      <c r="D4" s="135"/>
      <c r="E4" s="135"/>
      <c r="F4" s="135"/>
      <c r="G4" s="135"/>
      <c r="H4" s="135"/>
    </row>
    <row r="5" spans="1:13">
      <c r="A5" s="47"/>
      <c r="B5" s="47"/>
      <c r="C5" s="47"/>
      <c r="D5" s="47"/>
      <c r="E5" s="47"/>
      <c r="F5" s="47"/>
      <c r="G5" s="47"/>
      <c r="H5" s="47"/>
    </row>
    <row r="6" spans="1:13">
      <c r="A6" s="47"/>
      <c r="B6" s="47"/>
      <c r="C6" s="47"/>
      <c r="D6" s="47"/>
      <c r="E6" s="47"/>
      <c r="F6" s="47"/>
      <c r="G6" s="47"/>
      <c r="H6" s="47"/>
      <c r="K6" s="37">
        <v>2</v>
      </c>
    </row>
    <row r="7" spans="1:13">
      <c r="A7" s="47"/>
      <c r="B7" s="47"/>
      <c r="C7" s="47"/>
      <c r="D7" s="47"/>
      <c r="E7" s="47"/>
      <c r="F7" s="47"/>
      <c r="G7" s="47"/>
      <c r="H7" s="47"/>
      <c r="J7" s="1">
        <v>1</v>
      </c>
      <c r="K7" s="1" t="str">
        <f>'REKOD PRESTASI MURID SENI '!B10</f>
        <v>LIM SI SEAN</v>
      </c>
      <c r="L7" s="1" t="str">
        <f>IF(K7=0,"",K7)</f>
        <v>LIM SI SEAN</v>
      </c>
    </row>
    <row r="8" spans="1:13">
      <c r="A8" s="68" t="s">
        <v>3</v>
      </c>
      <c r="B8" s="69"/>
      <c r="C8" s="70" t="s">
        <v>2</v>
      </c>
      <c r="D8" s="110" t="str">
        <f>VLOOKUP($K$6,J7:L61,3)</f>
        <v>SAW JIN CHENG</v>
      </c>
      <c r="E8" s="111"/>
      <c r="F8" s="111"/>
      <c r="G8" s="112"/>
      <c r="H8" s="48"/>
      <c r="I8" s="3"/>
      <c r="J8" s="3">
        <v>2</v>
      </c>
      <c r="K8" s="1" t="str">
        <f>'REKOD PRESTASI MURID SENI '!B11</f>
        <v>SAW JIN CHENG</v>
      </c>
      <c r="L8" s="1" t="str">
        <f t="shared" ref="L8:L38" si="0">IF(K8=0,"",K8)</f>
        <v>SAW JIN CHENG</v>
      </c>
    </row>
    <row r="9" spans="1:13">
      <c r="A9" s="71" t="s">
        <v>4</v>
      </c>
      <c r="B9" s="72"/>
      <c r="C9" s="73" t="s">
        <v>2</v>
      </c>
      <c r="D9" s="110">
        <f>VLOOKUP($K$6,'REKOD PRESTASI MURID SENI '!$A$10:$D$59,3)</f>
        <v>1234423344</v>
      </c>
      <c r="E9" s="111"/>
      <c r="F9" s="111"/>
      <c r="G9" s="112"/>
      <c r="H9" s="48"/>
      <c r="I9" s="3"/>
      <c r="J9" s="1">
        <v>3</v>
      </c>
      <c r="K9" s="1" t="str">
        <f>'REKOD PRESTASI MURID SENI '!B12</f>
        <v>THAM JIA LE</v>
      </c>
      <c r="L9" s="1" t="str">
        <f t="shared" si="0"/>
        <v>THAM JIA LE</v>
      </c>
    </row>
    <row r="10" spans="1:13">
      <c r="A10" s="71" t="s">
        <v>5</v>
      </c>
      <c r="B10" s="72"/>
      <c r="C10" s="73" t="s">
        <v>2</v>
      </c>
      <c r="D10" s="110" t="str">
        <f>VLOOKUP($K$6,'REKOD PRESTASI MURID SENI '!$A$10:$D$59,4)</f>
        <v>L</v>
      </c>
      <c r="E10" s="111"/>
      <c r="F10" s="111"/>
      <c r="G10" s="112"/>
      <c r="H10" s="48"/>
      <c r="I10" s="3"/>
      <c r="J10" s="3">
        <v>4</v>
      </c>
      <c r="K10" s="1" t="str">
        <f>'REKOD PRESTASI MURID SENI '!B13</f>
        <v>LEE YEN NIE</v>
      </c>
      <c r="L10" s="1" t="str">
        <f t="shared" si="0"/>
        <v>LEE YEN NIE</v>
      </c>
    </row>
    <row r="11" spans="1:13">
      <c r="A11" s="71" t="s">
        <v>6</v>
      </c>
      <c r="B11" s="72"/>
      <c r="C11" s="73" t="s">
        <v>2</v>
      </c>
      <c r="D11" s="110" t="str">
        <f>'REKOD PRESTASI MURID SENI '!P6</f>
        <v>5 MERAH</v>
      </c>
      <c r="E11" s="111"/>
      <c r="F11" s="111"/>
      <c r="G11" s="112"/>
      <c r="H11" s="48"/>
      <c r="I11" s="2"/>
      <c r="J11" s="1">
        <v>5</v>
      </c>
      <c r="K11" s="1">
        <f>'REKOD PRESTASI MURID SENI '!B14</f>
        <v>0</v>
      </c>
      <c r="L11" s="1" t="str">
        <f t="shared" si="0"/>
        <v/>
      </c>
    </row>
    <row r="12" spans="1:13">
      <c r="A12" s="71" t="s">
        <v>25</v>
      </c>
      <c r="B12" s="72"/>
      <c r="C12" s="73" t="s">
        <v>2</v>
      </c>
      <c r="D12" s="136" t="str">
        <f>'REKOD PRESTASI MURID SENI '!$H$6</f>
        <v>PN.LAI YEN FANG</v>
      </c>
      <c r="E12" s="136"/>
      <c r="F12" s="136"/>
      <c r="G12" s="136"/>
      <c r="H12" s="48"/>
      <c r="I12" s="9"/>
      <c r="J12" s="3">
        <v>6</v>
      </c>
      <c r="K12" s="1">
        <f>'REKOD PRESTASI MURID SENI '!B15</f>
        <v>0</v>
      </c>
      <c r="L12" s="1" t="str">
        <f t="shared" si="0"/>
        <v/>
      </c>
      <c r="M12" s="2"/>
    </row>
    <row r="13" spans="1:13">
      <c r="A13" s="74" t="s">
        <v>7</v>
      </c>
      <c r="B13" s="75"/>
      <c r="C13" s="76" t="s">
        <v>2</v>
      </c>
      <c r="D13" s="108">
        <f ca="1">NOW()</f>
        <v>41933.044967708331</v>
      </c>
      <c r="E13" s="108"/>
      <c r="F13" s="108"/>
      <c r="G13" s="108"/>
      <c r="H13" s="48"/>
      <c r="I13" s="8"/>
      <c r="J13" s="1">
        <v>7</v>
      </c>
      <c r="K13" s="1">
        <f>'REKOD PRESTASI MURID SENI '!B16</f>
        <v>0</v>
      </c>
      <c r="L13" s="1" t="str">
        <f t="shared" si="0"/>
        <v/>
      </c>
    </row>
    <row r="14" spans="1:13">
      <c r="A14" s="46"/>
      <c r="B14" s="46"/>
      <c r="C14" s="46"/>
      <c r="D14" s="46"/>
      <c r="E14" s="46"/>
      <c r="F14" s="46"/>
      <c r="G14" s="49"/>
      <c r="H14" s="46"/>
      <c r="J14" s="3">
        <v>8</v>
      </c>
      <c r="K14" s="1">
        <f>'REKOD PRESTASI MURID SENI '!B17</f>
        <v>0</v>
      </c>
      <c r="L14" s="1" t="str">
        <f t="shared" si="0"/>
        <v/>
      </c>
    </row>
    <row r="15" spans="1:13">
      <c r="A15" s="46"/>
      <c r="B15" s="46"/>
      <c r="C15" s="46"/>
      <c r="D15" s="47"/>
      <c r="E15" s="46"/>
      <c r="F15" s="46"/>
      <c r="G15" s="49"/>
      <c r="H15" s="46"/>
      <c r="J15" s="1">
        <v>9</v>
      </c>
      <c r="K15" s="1">
        <f>'REKOD PRESTASI MURID SENI '!B18</f>
        <v>0</v>
      </c>
      <c r="L15" s="1" t="str">
        <f t="shared" si="0"/>
        <v/>
      </c>
    </row>
    <row r="16" spans="1:13">
      <c r="A16" s="113" t="s">
        <v>192</v>
      </c>
      <c r="B16" s="113"/>
      <c r="C16" s="113"/>
      <c r="D16" s="113"/>
      <c r="E16" s="81" t="s">
        <v>2</v>
      </c>
      <c r="F16" s="109"/>
      <c r="G16" s="109"/>
      <c r="H16" s="48"/>
      <c r="J16" s="3">
        <v>10</v>
      </c>
      <c r="K16" s="1">
        <f>'REKOD PRESTASI MURID SENI '!B19</f>
        <v>0</v>
      </c>
      <c r="L16" s="1" t="str">
        <f t="shared" si="0"/>
        <v/>
      </c>
    </row>
    <row r="17" spans="1:12" ht="22.5" customHeight="1">
      <c r="A17" s="50"/>
      <c r="B17" s="50"/>
      <c r="C17" s="50"/>
      <c r="D17" s="50"/>
      <c r="E17" s="51"/>
      <c r="F17" s="46"/>
      <c r="G17" s="52"/>
      <c r="H17" s="46"/>
      <c r="J17" s="1">
        <v>11</v>
      </c>
      <c r="K17" s="1">
        <f>'REKOD PRESTASI MURID SENI '!B20</f>
        <v>0</v>
      </c>
      <c r="L17" s="1" t="str">
        <f t="shared" si="0"/>
        <v/>
      </c>
    </row>
    <row r="18" spans="1:12">
      <c r="A18" s="53"/>
      <c r="B18" s="53"/>
      <c r="C18" s="53"/>
      <c r="D18" s="53"/>
      <c r="E18" s="54"/>
      <c r="F18" s="46"/>
      <c r="G18" s="55"/>
      <c r="H18" s="46"/>
      <c r="J18" s="3">
        <v>12</v>
      </c>
      <c r="K18" s="1">
        <f>'REKOD PRESTASI MURID SENI '!B21</f>
        <v>0</v>
      </c>
      <c r="L18" s="1" t="str">
        <f t="shared" si="0"/>
        <v/>
      </c>
    </row>
    <row r="19" spans="1:12">
      <c r="A19" s="80" t="s">
        <v>28</v>
      </c>
      <c r="B19" s="80"/>
      <c r="C19" s="80"/>
      <c r="D19" s="80"/>
      <c r="E19" s="81" t="s">
        <v>2</v>
      </c>
      <c r="F19" s="82"/>
      <c r="G19" s="82"/>
      <c r="H19" s="48"/>
      <c r="J19" s="1">
        <v>13</v>
      </c>
      <c r="K19" s="1">
        <f>'REKOD PRESTASI MURID SENI '!B22</f>
        <v>0</v>
      </c>
      <c r="L19" s="1" t="str">
        <f t="shared" si="0"/>
        <v/>
      </c>
    </row>
    <row r="20" spans="1:12">
      <c r="A20" s="46"/>
      <c r="B20" s="46"/>
      <c r="C20" s="46"/>
      <c r="D20" s="46"/>
      <c r="E20" s="46"/>
      <c r="F20" s="46"/>
      <c r="G20" s="46"/>
      <c r="H20" s="46"/>
      <c r="J20" s="3">
        <v>14</v>
      </c>
      <c r="K20" s="1">
        <f>'REKOD PRESTASI MURID SENI '!B23</f>
        <v>0</v>
      </c>
      <c r="L20" s="1" t="str">
        <f t="shared" si="0"/>
        <v/>
      </c>
    </row>
    <row r="21" spans="1:12">
      <c r="A21" s="46"/>
      <c r="B21" s="46"/>
      <c r="C21" s="46"/>
      <c r="D21" s="46"/>
      <c r="E21" s="46"/>
      <c r="F21" s="46"/>
      <c r="G21" s="46"/>
      <c r="H21" s="46"/>
      <c r="J21" s="1">
        <v>15</v>
      </c>
      <c r="K21" s="1">
        <f>'REKOD PRESTASI MURID SENI '!B24</f>
        <v>0</v>
      </c>
      <c r="L21" s="1" t="str">
        <f t="shared" si="0"/>
        <v/>
      </c>
    </row>
    <row r="22" spans="1:12">
      <c r="A22" s="129" t="s">
        <v>26</v>
      </c>
      <c r="B22" s="129"/>
      <c r="C22" s="40" t="s">
        <v>10</v>
      </c>
      <c r="D22" s="129" t="s">
        <v>27</v>
      </c>
      <c r="E22" s="129"/>
      <c r="F22" s="129"/>
      <c r="G22" s="40" t="s">
        <v>55</v>
      </c>
      <c r="H22" s="40" t="s">
        <v>8</v>
      </c>
      <c r="J22" s="3">
        <v>16</v>
      </c>
      <c r="K22" s="1">
        <f>'REKOD PRESTASI MURID SENI '!B25</f>
        <v>0</v>
      </c>
      <c r="L22" s="1" t="str">
        <f t="shared" si="0"/>
        <v/>
      </c>
    </row>
    <row r="23" spans="1:12" ht="65.099999999999994" customHeight="1">
      <c r="A23" s="114" t="s">
        <v>193</v>
      </c>
      <c r="B23" s="115"/>
      <c r="C23" s="44">
        <v>1</v>
      </c>
      <c r="D23" s="131" t="s">
        <v>12</v>
      </c>
      <c r="E23" s="132"/>
      <c r="F23" s="133"/>
      <c r="G23" s="44">
        <f>VLOOKUP($K$6,'REKOD PRESTASI MURID SENI '!$A$10:$AA$59,5)</f>
        <v>3</v>
      </c>
      <c r="H23" s="56" t="str">
        <f>VLOOKUP(G23,'DATA PERNYATAAN TAHAP PGUASAAN'!A6:C11,2)</f>
        <v>Mengaplikasikan pengetahuan dan kefahaman bahasa seni visual, media serta proses dan teknik dalam penghasilan karya lukisan di samping mengamalkan nilai-nilai murni.</v>
      </c>
      <c r="J23" s="1">
        <v>17</v>
      </c>
      <c r="K23" s="1">
        <f>'REKOD PRESTASI MURID SENI '!B26</f>
        <v>0</v>
      </c>
      <c r="L23" s="1" t="str">
        <f t="shared" si="0"/>
        <v/>
      </c>
    </row>
    <row r="24" spans="1:12" ht="65.099999999999994" customHeight="1">
      <c r="A24" s="116"/>
      <c r="B24" s="117"/>
      <c r="C24" s="44">
        <v>2</v>
      </c>
      <c r="D24" s="131" t="s">
        <v>13</v>
      </c>
      <c r="E24" s="132"/>
      <c r="F24" s="133"/>
      <c r="G24" s="44">
        <f>VLOOKUP($K$6,'REKOD PRESTASI MURID SENI '!$A$10:$AA$59,6)</f>
        <v>6</v>
      </c>
      <c r="H24" s="56" t="str">
        <f>VLOOKUP(G24,'DATA PERNYATAAN TAHAP PGUASAAN'!A16:C21,2)</f>
        <v>Menzahirkan idea berpandukan kemahiran bahasa seni visual, proses dan teknik dalam penghasilan karya catan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24" s="3">
        <v>18</v>
      </c>
      <c r="K24" s="1">
        <f>'REKOD PRESTASI MURID SENI '!B27</f>
        <v>0</v>
      </c>
      <c r="L24" s="1" t="str">
        <f t="shared" si="0"/>
        <v/>
      </c>
    </row>
    <row r="25" spans="1:12" ht="65.099999999999994" customHeight="1">
      <c r="A25" s="116"/>
      <c r="B25" s="117"/>
      <c r="C25" s="44">
        <v>3</v>
      </c>
      <c r="D25" s="131" t="s">
        <v>197</v>
      </c>
      <c r="E25" s="132"/>
      <c r="F25" s="133"/>
      <c r="G25" s="44">
        <f>VLOOKUP($K$6,'REKOD PRESTASI MURID SENI '!$A$10:$AA$59,7)</f>
        <v>3</v>
      </c>
      <c r="H25" s="56" t="str">
        <f>VLOOKUP(G25,'DATA PERNYATAAN TAHAP PGUASAAN'!A26:C31,2)</f>
        <v>Mengaplikasikan pengetahuan dan kefahaman bahasa seni visual, media serta proses dan teknik dalam penghasilan gambar teknik montaj di samping mengamalkan nilai-nilai murni</v>
      </c>
      <c r="J25" s="1">
        <v>19</v>
      </c>
      <c r="K25" s="1">
        <f>'REKOD PRESTASI MURID SENI '!B28</f>
        <v>0</v>
      </c>
      <c r="L25" s="1" t="str">
        <f t="shared" si="0"/>
        <v/>
      </c>
    </row>
    <row r="26" spans="1:12" ht="65.099999999999994" customHeight="1">
      <c r="A26" s="116"/>
      <c r="B26" s="117"/>
      <c r="C26" s="44">
        <v>4</v>
      </c>
      <c r="D26" s="131" t="s">
        <v>15</v>
      </c>
      <c r="E26" s="132"/>
      <c r="F26" s="133"/>
      <c r="G26" s="44">
        <f>VLOOKUP($K$6,'REKOD PRESTASI MURID SENI '!$A$10:$AA$59,8)</f>
        <v>6</v>
      </c>
      <c r="H26" s="56" t="str">
        <f>VLOOKUP(G26,'DATA PERNYATAAN TAHAP PGUASAAN'!A36:C41,2)</f>
        <v>Menzahirkan idea berpandukan kemahiran bahasa seni visual, proses dan teknik dalam penghasilan gambar teknik cetakan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26" s="3">
        <v>20</v>
      </c>
      <c r="K26" s="1">
        <f>'REKOD PRESTASI MURID SENI '!B29</f>
        <v>0</v>
      </c>
      <c r="L26" s="1" t="str">
        <f t="shared" si="0"/>
        <v/>
      </c>
    </row>
    <row r="27" spans="1:12" ht="65.099999999999994" customHeight="1">
      <c r="A27" s="116"/>
      <c r="B27" s="117"/>
      <c r="C27" s="44">
        <v>5</v>
      </c>
      <c r="D27" s="131" t="s">
        <v>198</v>
      </c>
      <c r="E27" s="132"/>
      <c r="F27" s="133"/>
      <c r="G27" s="44">
        <f>VLOOKUP($K$6,'REKOD PRESTASI MURID SENI '!$A$10:$AA$59,9)</f>
        <v>6</v>
      </c>
      <c r="H27" s="56" t="str">
        <f>VLOOKUP(G27,'DATA PERNYATAAN TAHAP PGUASAAN'!A46:C51,2)</f>
        <v>Menzahirkan idea berpandukan kemahiran bahasa seni visual, proses dan teknik dalam penghasilan gambar teknik stensilan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27" s="1">
        <v>21</v>
      </c>
      <c r="K27" s="1">
        <f>'REKOD PRESTASI MURID SENI '!B30</f>
        <v>0</v>
      </c>
      <c r="L27" s="1" t="str">
        <f t="shared" si="0"/>
        <v/>
      </c>
    </row>
    <row r="28" spans="1:12" ht="65.099999999999994" customHeight="1">
      <c r="A28" s="118"/>
      <c r="B28" s="119"/>
      <c r="C28" s="44">
        <v>6</v>
      </c>
      <c r="D28" s="131" t="s">
        <v>14</v>
      </c>
      <c r="E28" s="132"/>
      <c r="F28" s="133"/>
      <c r="G28" s="44">
        <f>VLOOKUP($K$6,'REKOD PRESTASI MURID SENI '!$A$10:$AA$59,10)</f>
        <v>6</v>
      </c>
      <c r="H28" s="56" t="str">
        <f>VLOOKUP(G28,'DATA PERNYATAAN TAHAP PGUASAAN'!A56:C61,2)</f>
        <v>Menzahirkan idea berpandukan kemahiran bahasa seni visual, proses dan teknik dalam penghasilan karya poster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28" s="3">
        <v>22</v>
      </c>
      <c r="K28" s="1">
        <f>'REKOD PRESTASI MURID SENI '!B31</f>
        <v>0</v>
      </c>
      <c r="L28" s="1" t="str">
        <f t="shared" si="0"/>
        <v/>
      </c>
    </row>
    <row r="29" spans="1:12" ht="65.099999999999994" customHeight="1">
      <c r="A29" s="120" t="s">
        <v>194</v>
      </c>
      <c r="B29" s="121"/>
      <c r="C29" s="57">
        <v>7</v>
      </c>
      <c r="D29" s="131" t="s">
        <v>13</v>
      </c>
      <c r="E29" s="132"/>
      <c r="F29" s="133"/>
      <c r="G29" s="44">
        <f>VLOOKUP($K$6,'REKOD PRESTASI MURID SENI '!$A$10:$AA$59,12)</f>
        <v>6</v>
      </c>
      <c r="H29" s="56" t="str">
        <f>VLOOKUP(G29,'DATA PERNYATAAN TAHAP PGUASAAN'!A66:C71,2)</f>
        <v>Menzahirkan idea berpandukan kemahiran bahasa seni visual, proses dan teknik dalam penghasilan karya corak terancang teknik catan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29" s="1">
        <v>23</v>
      </c>
      <c r="K29" s="1">
        <f>'REKOD PRESTASI MURID SENI '!B32</f>
        <v>0</v>
      </c>
      <c r="L29" s="1" t="str">
        <f t="shared" si="0"/>
        <v/>
      </c>
    </row>
    <row r="30" spans="1:12" ht="65.099999999999994" customHeight="1">
      <c r="A30" s="122"/>
      <c r="B30" s="123"/>
      <c r="C30" s="57">
        <v>8</v>
      </c>
      <c r="D30" s="131" t="s">
        <v>199</v>
      </c>
      <c r="E30" s="132"/>
      <c r="F30" s="133"/>
      <c r="G30" s="44">
        <f>VLOOKUP($K$6,'REKOD PRESTASI MURID SENI '!$A$10:$AA$59,13)</f>
        <v>6</v>
      </c>
      <c r="H30" s="56" t="str">
        <f>VLOOKUP(G30,'DATA PERNYATAAN TAHAP PGUASAAN'!A76:C81,2)</f>
        <v>Menzahirkan idea berpandukan kemahiran bahasa seni visual, proses dan teknik dalam penghasilan karya corak terancang teknik kolaj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0" s="3">
        <v>24</v>
      </c>
      <c r="K30" s="1">
        <f>'REKOD PRESTASI MURID SENI '!B33</f>
        <v>0</v>
      </c>
      <c r="L30" s="1" t="str">
        <f t="shared" si="0"/>
        <v/>
      </c>
    </row>
    <row r="31" spans="1:12" ht="65.099999999999994" customHeight="1">
      <c r="A31" s="122"/>
      <c r="B31" s="123"/>
      <c r="C31" s="57">
        <v>9</v>
      </c>
      <c r="D31" s="131" t="s">
        <v>198</v>
      </c>
      <c r="E31" s="132"/>
      <c r="F31" s="133"/>
      <c r="G31" s="44">
        <f>VLOOKUP($K$6,'REKOD PRESTASI MURID SENI '!$A$10:$AA$59,14)</f>
        <v>6</v>
      </c>
      <c r="H31" s="56" t="str">
        <f>VLOOKUP(G31,'DATA PERNYATAAN TAHAP PGUASAAN'!A86:C91,2)</f>
        <v>Menzahirkan idea berpandukan kemahiran bahasa seni visual, proses dan teknik dalam penghasilan karya corak terancang teknik stensilan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1" s="1">
        <v>25</v>
      </c>
      <c r="K31" s="1">
        <f>'REKOD PRESTASI MURID SENI '!B34</f>
        <v>0</v>
      </c>
      <c r="L31" s="1" t="str">
        <f t="shared" si="0"/>
        <v/>
      </c>
    </row>
    <row r="32" spans="1:12" ht="65.099999999999994" customHeight="1">
      <c r="A32" s="122"/>
      <c r="B32" s="123"/>
      <c r="C32" s="57">
        <v>10</v>
      </c>
      <c r="D32" s="131" t="s">
        <v>200</v>
      </c>
      <c r="E32" s="132"/>
      <c r="F32" s="133"/>
      <c r="G32" s="44">
        <f>VLOOKUP($K$6,'REKOD PRESTASI MURID SENI '!$A$10:$AA$59,15)</f>
        <v>6</v>
      </c>
      <c r="H32" s="56" t="str">
        <f>VLOOKUP(G32,'DATA PERNYATAAN TAHAP PGUASAAN'!A96:C101,2)</f>
        <v>Menzahirkan idea berpandukan kemahiran bahasa seni visual, proses dan teknik dalam penghasilan karya corak tidak terancang teknik tiupan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2" s="3">
        <v>26</v>
      </c>
      <c r="K32" s="1">
        <f>'REKOD PRESTASI MURID SENI '!B35</f>
        <v>0</v>
      </c>
      <c r="L32" s="1" t="str">
        <f t="shared" si="0"/>
        <v/>
      </c>
    </row>
    <row r="33" spans="1:12" ht="65.099999999999994" customHeight="1">
      <c r="A33" s="124"/>
      <c r="B33" s="125"/>
      <c r="C33" s="57">
        <v>11</v>
      </c>
      <c r="D33" s="131" t="s">
        <v>16</v>
      </c>
      <c r="E33" s="132"/>
      <c r="F33" s="133"/>
      <c r="G33" s="44">
        <f>VLOOKUP($K$6,'REKOD PRESTASI MURID SENI '!$A$10:$AA$59,16)</f>
        <v>6</v>
      </c>
      <c r="H33" s="56" t="str">
        <f>VLOOKUP(G33,'DATA PERNYATAAN TAHAP PGUASAAN'!A106:C111,2)</f>
        <v>Menzahirkan idea berpandukan kemahiran bahasa seni visual, proses dan teknik dalam penghasilan karya corak tidak terancang teknik ikatan dan celupan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3" s="1">
        <v>27</v>
      </c>
      <c r="K33" s="1">
        <f>'REKOD PRESTASI MURID SENI '!B36</f>
        <v>0</v>
      </c>
      <c r="L33" s="1" t="str">
        <f t="shared" si="0"/>
        <v/>
      </c>
    </row>
    <row r="34" spans="1:12" ht="65.099999999999994" customHeight="1">
      <c r="A34" s="120" t="s">
        <v>195</v>
      </c>
      <c r="B34" s="126"/>
      <c r="C34" s="57">
        <v>12</v>
      </c>
      <c r="D34" s="131" t="s">
        <v>201</v>
      </c>
      <c r="E34" s="132"/>
      <c r="F34" s="133"/>
      <c r="G34" s="44">
        <f>VLOOKUP($K$6,'REKOD PRESTASI MURID SENI '!$A$10:$AA$59,19)</f>
        <v>6</v>
      </c>
      <c r="H34" s="56" t="str">
        <f>VLOOKUP(G34,'DATA PERNYATAAN TAHAP PGUASAAN'!A116:C121,2)</f>
        <v>Menzahirkan idea berpandukan kemahiran bahasa seni visual, proses dan teknik dalam penghasilan karya arca timbul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4" s="3">
        <v>28</v>
      </c>
      <c r="K34" s="1">
        <f>'REKOD PRESTASI MURID SENI '!B37</f>
        <v>0</v>
      </c>
      <c r="L34" s="1" t="str">
        <f t="shared" si="0"/>
        <v/>
      </c>
    </row>
    <row r="35" spans="1:12" ht="65.099999999999994" customHeight="1">
      <c r="A35" s="122"/>
      <c r="B35" s="127"/>
      <c r="C35" s="57">
        <v>13</v>
      </c>
      <c r="D35" s="131" t="s">
        <v>202</v>
      </c>
      <c r="E35" s="132"/>
      <c r="F35" s="133"/>
      <c r="G35" s="44">
        <f>VLOOKUP($K$6,'REKOD PRESTASI MURID SENI '!$A$10:$AA$59,20)</f>
        <v>6</v>
      </c>
      <c r="H35" s="56" t="str">
        <f>VLOOKUP(G35,'DATA PERNYATAAN TAHAP PGUASAAN'!A126:C131,2)</f>
        <v>Menzahirkan idea berpandukan kemahiran bahasa seni visual, proses dan teknik dalam penghasilan asemblaj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5" s="1">
        <v>29</v>
      </c>
      <c r="K35" s="1">
        <f>'REKOD PRESTASI MURID SENI '!B38</f>
        <v>0</v>
      </c>
      <c r="L35" s="1" t="str">
        <f t="shared" si="0"/>
        <v/>
      </c>
    </row>
    <row r="36" spans="1:12" ht="65.099999999999994" customHeight="1">
      <c r="A36" s="124"/>
      <c r="B36" s="128"/>
      <c r="C36" s="57">
        <v>14</v>
      </c>
      <c r="D36" s="131" t="s">
        <v>203</v>
      </c>
      <c r="E36" s="132"/>
      <c r="F36" s="133"/>
      <c r="G36" s="44">
        <f>VLOOKUP($K$6,'REKOD PRESTASI MURID SENI '!$A$10:$AA$59,20)</f>
        <v>6</v>
      </c>
      <c r="H36" s="56" t="str">
        <f>VLOOKUP(G36,'DATA PERNYATAAN TAHAP PGUASAAN'!A136:C141,2)</f>
        <v>Menzahirkan idea berpandukan kemahiran bahasa seni visual, proses dan teknik dalam penghasilan stabail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6" s="3">
        <v>30</v>
      </c>
      <c r="K36" s="1">
        <f>'REKOD PRESTASI MURID SENI '!B39</f>
        <v>0</v>
      </c>
      <c r="L36" s="1" t="str">
        <f t="shared" si="0"/>
        <v/>
      </c>
    </row>
    <row r="37" spans="1:12" ht="65.099999999999994" customHeight="1">
      <c r="A37" s="120" t="s">
        <v>196</v>
      </c>
      <c r="B37" s="126"/>
      <c r="C37" s="57">
        <v>15</v>
      </c>
      <c r="D37" s="131" t="s">
        <v>204</v>
      </c>
      <c r="E37" s="132"/>
      <c r="F37" s="133"/>
      <c r="G37" s="44">
        <f>VLOOKUP($K$6,'REKOD PRESTASI MURID SENI '!$A$10:$AA$59,20)</f>
        <v>6</v>
      </c>
      <c r="H37" s="56" t="str">
        <f>VLOOKUP(G37,'DATA PERNYATAAN TAHAP PGUASAAN'!A146:C151,2)</f>
        <v>Menzahirkan idea berpandukan kemahiran bahasa seni visual, proses dan teknik dalam penghasilan corak tekat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7" s="1">
        <v>31</v>
      </c>
      <c r="K37" s="1">
        <f>'REKOD PRESTASI MURID SENI '!B40</f>
        <v>0</v>
      </c>
      <c r="L37" s="1" t="str">
        <f t="shared" si="0"/>
        <v/>
      </c>
    </row>
    <row r="38" spans="1:12" ht="65.099999999999994" customHeight="1">
      <c r="A38" s="122"/>
      <c r="B38" s="127"/>
      <c r="C38" s="57">
        <v>16</v>
      </c>
      <c r="D38" s="131" t="s">
        <v>205</v>
      </c>
      <c r="E38" s="132"/>
      <c r="F38" s="133"/>
      <c r="G38" s="44">
        <f>VLOOKUP($K$6,'REKOD PRESTASI MURID SENI '!$A$10:$AA$59,20)</f>
        <v>6</v>
      </c>
      <c r="H38" s="56" t="str">
        <f>VLOOKUP(G38,'DATA PERNYATAAN TAHAP PGUASAAN'!A156:C161,2)</f>
        <v>Menzahirkan idea berpandukan kemahiran bahasa seni visual, proses dan teknik dalam penghasilan tenunan mudah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8" s="3">
        <v>32</v>
      </c>
      <c r="K38" s="1">
        <f>'REKOD PRESTASI MURID SENI '!B41</f>
        <v>0</v>
      </c>
      <c r="L38" s="1" t="str">
        <f t="shared" si="0"/>
        <v/>
      </c>
    </row>
    <row r="39" spans="1:12" ht="65.099999999999994" customHeight="1">
      <c r="A39" s="122"/>
      <c r="B39" s="127"/>
      <c r="C39" s="57">
        <v>17</v>
      </c>
      <c r="D39" s="131" t="s">
        <v>207</v>
      </c>
      <c r="E39" s="132"/>
      <c r="F39" s="133"/>
      <c r="G39" s="44">
        <f>VLOOKUP($K$6,'REKOD PRESTASI MURID SENI '!$A$10:$AA$59,20)</f>
        <v>6</v>
      </c>
      <c r="H39" s="56" t="str">
        <f>VLOOKUP(G39,'DATA PERNYATAAN TAHAP PGUASAAN'!A166:C171,2)</f>
        <v>Menzahirkan idea berpandukan kemahiran bahasa seni visual, proses dan teknik dalam penghasilan model alat pertahanan diri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39" s="1">
        <v>33</v>
      </c>
      <c r="K39" s="1">
        <f>'REKOD PRESTASI MURID SENI '!B42</f>
        <v>0</v>
      </c>
      <c r="L39" s="1" t="str">
        <f t="shared" ref="L39:L55" si="1">IF(K39=0,"",K39)</f>
        <v/>
      </c>
    </row>
    <row r="40" spans="1:12" ht="65.099999999999994" customHeight="1">
      <c r="A40" s="124"/>
      <c r="B40" s="128"/>
      <c r="C40" s="57">
        <v>18</v>
      </c>
      <c r="D40" s="131" t="s">
        <v>206</v>
      </c>
      <c r="E40" s="132"/>
      <c r="F40" s="133"/>
      <c r="G40" s="44">
        <f>VLOOKUP($K$6,'REKOD PRESTASI MURID SENI '!$A$10:$AA$59,20)</f>
        <v>6</v>
      </c>
      <c r="H40" s="56" t="str">
        <f>VLOOKUP(G40,'DATA PERNYATAAN TAHAP PGUASAAN'!A176:C181,2)</f>
        <v>Menzahirkan idea berpandukan kemahiran bahasa seni visual, proses dan teknik dalam penghasilan model alat perhiasan diri yang kreatif dan unik mengikut disiplin yang betul  dan boleh dicontohi serta boleh membuat apresiasi terhadap hasil karya sendiri dan rakan secara lisan dengan menghubungkaitkan sejarah seni atau adi guru atau tokoh seni atau warisan seni negara di samping mengamalkan nilai-nilai murni.</v>
      </c>
      <c r="J40" s="3">
        <v>34</v>
      </c>
      <c r="K40" s="1">
        <f>'REKOD PRESTASI MURID SENI '!B43</f>
        <v>0</v>
      </c>
      <c r="L40" s="1" t="str">
        <f t="shared" si="1"/>
        <v/>
      </c>
    </row>
    <row r="41" spans="1:12">
      <c r="J41" s="1">
        <v>35</v>
      </c>
      <c r="K41" s="1">
        <f>'REKOD PRESTASI MURID SENI '!B44</f>
        <v>0</v>
      </c>
      <c r="L41" s="1" t="str">
        <f t="shared" si="1"/>
        <v/>
      </c>
    </row>
    <row r="42" spans="1:12">
      <c r="J42" s="3">
        <v>36</v>
      </c>
      <c r="K42" s="1">
        <f>'REKOD PRESTASI MURID SENI '!B45</f>
        <v>0</v>
      </c>
      <c r="L42" s="1" t="str">
        <f t="shared" si="1"/>
        <v/>
      </c>
    </row>
    <row r="43" spans="1:12">
      <c r="J43" s="1">
        <v>37</v>
      </c>
      <c r="K43" s="1">
        <f>'REKOD PRESTASI MURID SENI '!B46</f>
        <v>0</v>
      </c>
      <c r="L43" s="1" t="str">
        <f t="shared" si="1"/>
        <v/>
      </c>
    </row>
    <row r="44" spans="1:12">
      <c r="J44" s="3">
        <v>38</v>
      </c>
      <c r="K44" s="1">
        <f>'REKOD PRESTASI MURID SENI '!B47</f>
        <v>0</v>
      </c>
      <c r="L44" s="1" t="str">
        <f t="shared" si="1"/>
        <v/>
      </c>
    </row>
    <row r="45" spans="1:12">
      <c r="J45" s="1">
        <v>39</v>
      </c>
      <c r="K45" s="1">
        <f>'REKOD PRESTASI MURID SENI '!B48</f>
        <v>0</v>
      </c>
      <c r="L45" s="1" t="str">
        <f t="shared" si="1"/>
        <v/>
      </c>
    </row>
    <row r="46" spans="1:12">
      <c r="J46" s="3">
        <v>40</v>
      </c>
      <c r="K46" s="1">
        <f>'REKOD PRESTASI MURID SENI '!B49</f>
        <v>0</v>
      </c>
      <c r="L46" s="1" t="str">
        <f t="shared" si="1"/>
        <v/>
      </c>
    </row>
    <row r="47" spans="1:12">
      <c r="J47" s="1">
        <v>41</v>
      </c>
      <c r="K47" s="1">
        <f>'REKOD PRESTASI MURID SENI '!B50</f>
        <v>0</v>
      </c>
      <c r="L47" s="1" t="str">
        <f t="shared" si="1"/>
        <v/>
      </c>
    </row>
    <row r="48" spans="1:12">
      <c r="J48" s="3">
        <v>42</v>
      </c>
      <c r="K48" s="1">
        <f>'REKOD PRESTASI MURID SENI '!B51</f>
        <v>0</v>
      </c>
      <c r="L48" s="1" t="str">
        <f t="shared" si="1"/>
        <v/>
      </c>
    </row>
    <row r="49" spans="2:12">
      <c r="J49" s="1">
        <v>43</v>
      </c>
      <c r="K49" s="1">
        <f>'REKOD PRESTASI MURID SENI '!B52</f>
        <v>0</v>
      </c>
      <c r="L49" s="1" t="str">
        <f t="shared" si="1"/>
        <v/>
      </c>
    </row>
    <row r="50" spans="2:12">
      <c r="J50" s="3">
        <v>44</v>
      </c>
      <c r="K50" s="1">
        <f>'REKOD PRESTASI MURID SENI '!B53</f>
        <v>0</v>
      </c>
      <c r="L50" s="1" t="str">
        <f t="shared" si="1"/>
        <v/>
      </c>
    </row>
    <row r="51" spans="2:12">
      <c r="B51" s="130" t="s">
        <v>30</v>
      </c>
      <c r="C51" s="130"/>
      <c r="D51" s="130"/>
      <c r="E51" s="130"/>
      <c r="F51" s="130"/>
      <c r="G51" s="130"/>
      <c r="J51" s="1">
        <v>45</v>
      </c>
      <c r="K51" s="1">
        <f>'REKOD PRESTASI MURID SENI '!B54</f>
        <v>0</v>
      </c>
      <c r="L51" s="1" t="str">
        <f t="shared" si="1"/>
        <v/>
      </c>
    </row>
    <row r="52" spans="2:12">
      <c r="B52" s="134" t="str">
        <f>'REKOD PRESTASI MURID SENI '!$H$6</f>
        <v>PN.LAI YEN FANG</v>
      </c>
      <c r="C52" s="134"/>
      <c r="D52" s="134"/>
      <c r="E52" s="134"/>
      <c r="F52" s="134"/>
      <c r="G52" s="134"/>
      <c r="J52" s="3">
        <v>46</v>
      </c>
      <c r="K52" s="1">
        <f>'REKOD PRESTASI MURID SENI '!B55</f>
        <v>0</v>
      </c>
      <c r="L52" s="1" t="str">
        <f t="shared" si="1"/>
        <v/>
      </c>
    </row>
    <row r="53" spans="2:12">
      <c r="B53" s="134" t="s">
        <v>29</v>
      </c>
      <c r="C53" s="134"/>
      <c r="D53" s="134"/>
      <c r="E53" s="134"/>
      <c r="F53" s="134"/>
      <c r="G53" s="134"/>
      <c r="J53" s="1">
        <v>47</v>
      </c>
      <c r="K53" s="1">
        <f>'REKOD PRESTASI MURID SENI '!B56</f>
        <v>0</v>
      </c>
      <c r="L53" s="1" t="str">
        <f t="shared" si="1"/>
        <v/>
      </c>
    </row>
    <row r="54" spans="2:12">
      <c r="J54" s="3">
        <v>48</v>
      </c>
      <c r="K54" s="1">
        <f>'REKOD PRESTASI MURID SENI '!B57</f>
        <v>0</v>
      </c>
      <c r="L54" s="1" t="str">
        <f t="shared" si="1"/>
        <v/>
      </c>
    </row>
    <row r="55" spans="2:12">
      <c r="J55" s="1">
        <v>49</v>
      </c>
      <c r="K55" s="1">
        <f>'REKOD PRESTASI MURID SENI '!B58</f>
        <v>0</v>
      </c>
      <c r="L55" s="1" t="str">
        <f t="shared" si="1"/>
        <v/>
      </c>
    </row>
    <row r="56" spans="2:12">
      <c r="J56" s="3">
        <v>50</v>
      </c>
      <c r="K56" s="1">
        <f>'REKOD PRESTASI MURID SENI '!B59</f>
        <v>0</v>
      </c>
    </row>
    <row r="57" spans="2:12">
      <c r="J57" s="1">
        <v>51</v>
      </c>
      <c r="K57" s="1">
        <f>'REKOD PRESTASI MURID SENI '!B60</f>
        <v>0</v>
      </c>
    </row>
    <row r="58" spans="2:12">
      <c r="J58" s="3">
        <v>52</v>
      </c>
      <c r="K58" s="1">
        <f>'REKOD PRESTASI MURID SENI '!B61</f>
        <v>0</v>
      </c>
    </row>
    <row r="59" spans="2:12">
      <c r="J59" s="1">
        <v>53</v>
      </c>
      <c r="K59" s="1">
        <f>'REKOD PRESTASI MURID SENI '!B62</f>
        <v>0</v>
      </c>
    </row>
    <row r="60" spans="2:12">
      <c r="J60" s="3">
        <v>54</v>
      </c>
      <c r="K60" s="1">
        <f>'REKOD PRESTASI MURID SENI '!B63</f>
        <v>0</v>
      </c>
    </row>
    <row r="61" spans="2:12">
      <c r="B61" s="130" t="s">
        <v>31</v>
      </c>
      <c r="C61" s="130"/>
      <c r="D61" s="130"/>
      <c r="E61" s="130"/>
      <c r="F61" s="130"/>
      <c r="G61" s="130"/>
      <c r="J61" s="3">
        <v>55</v>
      </c>
      <c r="K61" s="1">
        <f>'REKOD PRESTASI MURID SENI '!B64</f>
        <v>0</v>
      </c>
    </row>
    <row r="62" spans="2:12">
      <c r="B62" s="134" t="str">
        <f>'REKOD PRESTASI MURID SENI '!$F$71</f>
        <v>PN. TAN SWEE YING</v>
      </c>
      <c r="C62" s="134"/>
      <c r="D62" s="134"/>
      <c r="E62" s="134"/>
      <c r="F62" s="134"/>
      <c r="G62" s="134"/>
    </row>
    <row r="63" spans="2:12">
      <c r="B63" s="134" t="str">
        <f>'REKOD PRESTASI MURID SENI '!$F$72</f>
        <v>GURU BESAR</v>
      </c>
      <c r="C63" s="134"/>
      <c r="D63" s="134"/>
      <c r="E63" s="134"/>
      <c r="F63" s="134"/>
      <c r="G63" s="134"/>
    </row>
    <row r="64" spans="2:12">
      <c r="B64" s="134" t="str">
        <f>'REKOD PRESTASI MURID SENI '!$F$73</f>
        <v xml:space="preserve">SJK(C) LOK KHOON
</v>
      </c>
      <c r="C64" s="134"/>
      <c r="D64" s="134"/>
      <c r="E64" s="134"/>
      <c r="F64" s="134"/>
      <c r="G64" s="134"/>
    </row>
    <row r="65" spans="2:7">
      <c r="B65" s="42"/>
      <c r="C65" s="42"/>
      <c r="D65" s="42"/>
      <c r="E65" s="42"/>
      <c r="F65" s="42"/>
      <c r="G65" s="42"/>
    </row>
  </sheetData>
  <sheetProtection password="CA9C" sheet="1" objects="1" scenarios="1"/>
  <mergeCells count="43">
    <mergeCell ref="A1:H1"/>
    <mergeCell ref="A2:H2"/>
    <mergeCell ref="A4:H4"/>
    <mergeCell ref="A3:H3"/>
    <mergeCell ref="D12:G12"/>
    <mergeCell ref="D10:G10"/>
    <mergeCell ref="B64:G64"/>
    <mergeCell ref="D40:F40"/>
    <mergeCell ref="B52:G52"/>
    <mergeCell ref="B53:G53"/>
    <mergeCell ref="B51:G51"/>
    <mergeCell ref="A37:B40"/>
    <mergeCell ref="B62:G62"/>
    <mergeCell ref="B63:G63"/>
    <mergeCell ref="D34:F34"/>
    <mergeCell ref="D35:F35"/>
    <mergeCell ref="D26:F26"/>
    <mergeCell ref="D27:F27"/>
    <mergeCell ref="D28:F28"/>
    <mergeCell ref="D29:F29"/>
    <mergeCell ref="D30:F30"/>
    <mergeCell ref="A23:B28"/>
    <mergeCell ref="A29:B33"/>
    <mergeCell ref="A34:B36"/>
    <mergeCell ref="A22:B22"/>
    <mergeCell ref="B61:G61"/>
    <mergeCell ref="D22:F22"/>
    <mergeCell ref="D23:F23"/>
    <mergeCell ref="D24:F24"/>
    <mergeCell ref="D25:F25"/>
    <mergeCell ref="D31:F31"/>
    <mergeCell ref="D36:F36"/>
    <mergeCell ref="D37:F37"/>
    <mergeCell ref="D38:F38"/>
    <mergeCell ref="D39:F39"/>
    <mergeCell ref="D32:F32"/>
    <mergeCell ref="D33:F33"/>
    <mergeCell ref="D13:G13"/>
    <mergeCell ref="F16:G16"/>
    <mergeCell ref="D8:G8"/>
    <mergeCell ref="D9:G9"/>
    <mergeCell ref="D11:G11"/>
    <mergeCell ref="A16:D16"/>
  </mergeCells>
  <printOptions horizontalCentered="1"/>
  <pageMargins left="0.25" right="0.25" top="0.75" bottom="0.75" header="0.3" footer="0.3"/>
  <pageSetup paperSize="9" scale="38" fitToWidth="0" orientation="portrait" horizontalDpi="4294967293"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4" enableFormatConditionsCalculation="0">
    <pageSetUpPr fitToPage="1"/>
  </sheetPr>
  <dimension ref="A1:H196"/>
  <sheetViews>
    <sheetView zoomScale="90" zoomScaleNormal="90" zoomScalePageLayoutView="90" workbookViewId="0">
      <selection activeCell="B43" sqref="B43"/>
    </sheetView>
  </sheetViews>
  <sheetFormatPr defaultColWidth="8.85546875" defaultRowHeight="14.25"/>
  <cols>
    <col min="1" max="1" width="25.85546875" style="7" customWidth="1"/>
    <col min="2" max="2" width="65.85546875" style="7" customWidth="1"/>
    <col min="3" max="3" width="64.42578125" style="7" customWidth="1"/>
    <col min="4" max="4" width="15" style="7" customWidth="1"/>
    <col min="5" max="16384" width="8.85546875" style="7"/>
  </cols>
  <sheetData>
    <row r="1" spans="1:6" ht="28.5" customHeight="1">
      <c r="A1" s="152" t="s">
        <v>63</v>
      </c>
      <c r="B1" s="152"/>
      <c r="C1" s="152"/>
      <c r="D1" s="29"/>
    </row>
    <row r="2" spans="1:6">
      <c r="A2" s="29"/>
      <c r="B2" s="29"/>
      <c r="C2" s="29"/>
      <c r="D2" s="29"/>
    </row>
    <row r="3" spans="1:6">
      <c r="A3" s="29"/>
      <c r="B3" s="29"/>
      <c r="C3" s="29"/>
      <c r="D3" s="29"/>
    </row>
    <row r="4" spans="1:6" ht="20.100000000000001" customHeight="1">
      <c r="A4" s="77" t="s">
        <v>33</v>
      </c>
      <c r="B4" s="141" t="s">
        <v>118</v>
      </c>
      <c r="C4" s="142"/>
      <c r="D4" s="29"/>
    </row>
    <row r="5" spans="1:6" ht="14.25" customHeight="1">
      <c r="A5" s="78" t="s">
        <v>55</v>
      </c>
      <c r="B5" s="145" t="s">
        <v>62</v>
      </c>
      <c r="C5" s="146"/>
      <c r="D5" s="29"/>
    </row>
    <row r="6" spans="1:6" ht="45" customHeight="1">
      <c r="A6" s="59">
        <v>1</v>
      </c>
      <c r="B6" s="137" t="s">
        <v>64</v>
      </c>
      <c r="C6" s="137"/>
      <c r="D6" s="29"/>
    </row>
    <row r="7" spans="1:6" ht="45" customHeight="1">
      <c r="A7" s="59">
        <v>2</v>
      </c>
      <c r="B7" s="137" t="s">
        <v>65</v>
      </c>
      <c r="C7" s="137"/>
      <c r="D7" s="29"/>
    </row>
    <row r="8" spans="1:6" ht="45" customHeight="1">
      <c r="A8" s="59">
        <v>3</v>
      </c>
      <c r="B8" s="138" t="s">
        <v>66</v>
      </c>
      <c r="C8" s="139"/>
      <c r="D8" s="29"/>
    </row>
    <row r="9" spans="1:6" ht="45" customHeight="1">
      <c r="A9" s="59">
        <v>4</v>
      </c>
      <c r="B9" s="138" t="s">
        <v>67</v>
      </c>
      <c r="C9" s="139"/>
      <c r="D9" s="29"/>
    </row>
    <row r="10" spans="1:6" ht="45" customHeight="1">
      <c r="A10" s="59">
        <v>5</v>
      </c>
      <c r="B10" s="140" t="s">
        <v>68</v>
      </c>
      <c r="C10" s="140"/>
      <c r="D10" s="29"/>
    </row>
    <row r="11" spans="1:6" ht="45" customHeight="1">
      <c r="A11" s="59">
        <v>6</v>
      </c>
      <c r="B11" s="140" t="s">
        <v>69</v>
      </c>
      <c r="C11" s="140"/>
      <c r="D11" s="29"/>
      <c r="F11" s="39"/>
    </row>
    <row r="12" spans="1:6" ht="20.100000000000001" customHeight="1">
      <c r="A12" s="29"/>
      <c r="B12" s="29"/>
      <c r="C12" s="29"/>
      <c r="D12" s="29"/>
    </row>
    <row r="13" spans="1:6" ht="20.100000000000001" customHeight="1">
      <c r="A13" s="29"/>
      <c r="B13" s="29"/>
      <c r="C13" s="29"/>
      <c r="D13" s="29"/>
    </row>
    <row r="14" spans="1:6" ht="20.100000000000001" customHeight="1">
      <c r="A14" s="77" t="s">
        <v>34</v>
      </c>
      <c r="B14" s="141" t="s">
        <v>117</v>
      </c>
      <c r="C14" s="142"/>
      <c r="D14" s="29"/>
    </row>
    <row r="15" spans="1:6" ht="14.25" customHeight="1">
      <c r="A15" s="78" t="s">
        <v>55</v>
      </c>
      <c r="B15" s="144" t="s">
        <v>62</v>
      </c>
      <c r="C15" s="144"/>
      <c r="D15" s="29"/>
    </row>
    <row r="16" spans="1:6" ht="45" customHeight="1">
      <c r="A16" s="59">
        <v>1</v>
      </c>
      <c r="B16" s="137" t="s">
        <v>70</v>
      </c>
      <c r="C16" s="137"/>
      <c r="D16" s="29"/>
    </row>
    <row r="17" spans="1:4" ht="45" customHeight="1">
      <c r="A17" s="59">
        <v>2</v>
      </c>
      <c r="B17" s="137" t="s">
        <v>71</v>
      </c>
      <c r="C17" s="137"/>
      <c r="D17" s="29"/>
    </row>
    <row r="18" spans="1:4" ht="45" customHeight="1">
      <c r="A18" s="59">
        <v>3</v>
      </c>
      <c r="B18" s="138" t="s">
        <v>72</v>
      </c>
      <c r="C18" s="139"/>
      <c r="D18" s="29"/>
    </row>
    <row r="19" spans="1:4" ht="45" customHeight="1">
      <c r="A19" s="59">
        <v>4</v>
      </c>
      <c r="B19" s="138" t="s">
        <v>73</v>
      </c>
      <c r="C19" s="139"/>
      <c r="D19" s="29"/>
    </row>
    <row r="20" spans="1:4" ht="45" customHeight="1">
      <c r="A20" s="59">
        <v>5</v>
      </c>
      <c r="B20" s="140" t="s">
        <v>74</v>
      </c>
      <c r="C20" s="140"/>
      <c r="D20" s="29"/>
    </row>
    <row r="21" spans="1:4" ht="45" customHeight="1">
      <c r="A21" s="59">
        <v>6</v>
      </c>
      <c r="B21" s="140" t="s">
        <v>75</v>
      </c>
      <c r="C21" s="140"/>
      <c r="D21" s="29"/>
    </row>
    <row r="22" spans="1:4" ht="20.100000000000001" customHeight="1">
      <c r="A22" s="29"/>
      <c r="B22" s="29"/>
      <c r="C22" s="29"/>
      <c r="D22" s="29"/>
    </row>
    <row r="23" spans="1:4" ht="20.100000000000001" customHeight="1">
      <c r="A23" s="29"/>
      <c r="B23" s="29"/>
      <c r="C23" s="29"/>
      <c r="D23" s="29"/>
    </row>
    <row r="24" spans="1:4" ht="20.100000000000001" customHeight="1">
      <c r="A24" s="77" t="s">
        <v>35</v>
      </c>
      <c r="B24" s="143" t="s">
        <v>116</v>
      </c>
      <c r="C24" s="143"/>
      <c r="D24" s="29"/>
    </row>
    <row r="25" spans="1:4" ht="14.25" customHeight="1">
      <c r="A25" s="78" t="s">
        <v>55</v>
      </c>
      <c r="B25" s="144" t="s">
        <v>62</v>
      </c>
      <c r="C25" s="144"/>
      <c r="D25" s="29"/>
    </row>
    <row r="26" spans="1:4" ht="45" customHeight="1">
      <c r="A26" s="59">
        <v>1</v>
      </c>
      <c r="B26" s="140" t="s">
        <v>76</v>
      </c>
      <c r="C26" s="140"/>
      <c r="D26" s="29"/>
    </row>
    <row r="27" spans="1:4" ht="45" customHeight="1">
      <c r="A27" s="59">
        <v>2</v>
      </c>
      <c r="B27" s="140" t="s">
        <v>77</v>
      </c>
      <c r="C27" s="140"/>
      <c r="D27" s="29"/>
    </row>
    <row r="28" spans="1:4" ht="45" customHeight="1">
      <c r="A28" s="59">
        <v>3</v>
      </c>
      <c r="B28" s="140" t="s">
        <v>78</v>
      </c>
      <c r="C28" s="140"/>
      <c r="D28" s="29"/>
    </row>
    <row r="29" spans="1:4" ht="45" customHeight="1">
      <c r="A29" s="59">
        <v>4</v>
      </c>
      <c r="B29" s="140" t="s">
        <v>79</v>
      </c>
      <c r="C29" s="140"/>
      <c r="D29" s="29"/>
    </row>
    <row r="30" spans="1:4" ht="45" customHeight="1">
      <c r="A30" s="59">
        <v>5</v>
      </c>
      <c r="B30" s="140" t="s">
        <v>80</v>
      </c>
      <c r="C30" s="140"/>
      <c r="D30" s="29"/>
    </row>
    <row r="31" spans="1:4" ht="45" customHeight="1">
      <c r="A31" s="59">
        <v>6</v>
      </c>
      <c r="B31" s="140" t="s">
        <v>81</v>
      </c>
      <c r="C31" s="140"/>
      <c r="D31" s="29"/>
    </row>
    <row r="32" spans="1:4" ht="20.100000000000001" customHeight="1">
      <c r="A32" s="29"/>
      <c r="B32" s="29"/>
      <c r="C32" s="29"/>
      <c r="D32" s="29"/>
    </row>
    <row r="33" spans="1:4" ht="20.100000000000001" customHeight="1">
      <c r="A33" s="29"/>
      <c r="B33" s="29"/>
      <c r="C33" s="29"/>
      <c r="D33" s="29"/>
    </row>
    <row r="34" spans="1:4" ht="20.100000000000001" customHeight="1">
      <c r="A34" s="77" t="s">
        <v>36</v>
      </c>
      <c r="B34" s="143" t="s">
        <v>115</v>
      </c>
      <c r="C34" s="143"/>
      <c r="D34" s="29"/>
    </row>
    <row r="35" spans="1:4" ht="14.25" customHeight="1">
      <c r="A35" s="78" t="s">
        <v>55</v>
      </c>
      <c r="B35" s="144" t="s">
        <v>62</v>
      </c>
      <c r="C35" s="144"/>
      <c r="D35" s="29"/>
    </row>
    <row r="36" spans="1:4" ht="45" customHeight="1">
      <c r="A36" s="59">
        <v>1</v>
      </c>
      <c r="B36" s="140" t="s">
        <v>82</v>
      </c>
      <c r="C36" s="140"/>
      <c r="D36" s="30"/>
    </row>
    <row r="37" spans="1:4" ht="45" customHeight="1">
      <c r="A37" s="59">
        <v>2</v>
      </c>
      <c r="B37" s="140" t="s">
        <v>83</v>
      </c>
      <c r="C37" s="140"/>
      <c r="D37" s="29"/>
    </row>
    <row r="38" spans="1:4" ht="45" customHeight="1">
      <c r="A38" s="59">
        <v>3</v>
      </c>
      <c r="B38" s="140" t="s">
        <v>84</v>
      </c>
      <c r="C38" s="140"/>
      <c r="D38" s="29"/>
    </row>
    <row r="39" spans="1:4" ht="45" customHeight="1">
      <c r="A39" s="59">
        <v>4</v>
      </c>
      <c r="B39" s="140" t="s">
        <v>85</v>
      </c>
      <c r="C39" s="140"/>
      <c r="D39" s="29"/>
    </row>
    <row r="40" spans="1:4" ht="45" customHeight="1">
      <c r="A40" s="59">
        <v>5</v>
      </c>
      <c r="B40" s="140" t="s">
        <v>86</v>
      </c>
      <c r="C40" s="140"/>
      <c r="D40" s="29"/>
    </row>
    <row r="41" spans="1:4" ht="45" customHeight="1">
      <c r="A41" s="59">
        <v>6</v>
      </c>
      <c r="B41" s="140" t="s">
        <v>87</v>
      </c>
      <c r="C41" s="140"/>
      <c r="D41" s="29"/>
    </row>
    <row r="42" spans="1:4" ht="20.100000000000001" customHeight="1">
      <c r="A42" s="29"/>
      <c r="B42" s="29"/>
      <c r="C42" s="29"/>
      <c r="D42" s="29"/>
    </row>
    <row r="43" spans="1:4" ht="20.100000000000001" customHeight="1">
      <c r="A43" s="29"/>
      <c r="B43" s="29"/>
      <c r="C43" s="29"/>
      <c r="D43" s="29"/>
    </row>
    <row r="44" spans="1:4" ht="20.100000000000001" customHeight="1">
      <c r="A44" s="77" t="s">
        <v>37</v>
      </c>
      <c r="B44" s="143" t="s">
        <v>114</v>
      </c>
      <c r="C44" s="143"/>
      <c r="D44" s="29"/>
    </row>
    <row r="45" spans="1:4" ht="14.25" customHeight="1">
      <c r="A45" s="78" t="s">
        <v>55</v>
      </c>
      <c r="B45" s="149" t="s">
        <v>62</v>
      </c>
      <c r="C45" s="149"/>
      <c r="D45" s="29"/>
    </row>
    <row r="46" spans="1:4" ht="45" customHeight="1">
      <c r="A46" s="60">
        <v>1</v>
      </c>
      <c r="B46" s="140" t="s">
        <v>88</v>
      </c>
      <c r="C46" s="140"/>
      <c r="D46" s="29"/>
    </row>
    <row r="47" spans="1:4" ht="45" customHeight="1">
      <c r="A47" s="60">
        <v>2</v>
      </c>
      <c r="B47" s="140" t="s">
        <v>89</v>
      </c>
      <c r="C47" s="140"/>
      <c r="D47" s="29"/>
    </row>
    <row r="48" spans="1:4" ht="45" customHeight="1">
      <c r="A48" s="60">
        <v>3</v>
      </c>
      <c r="B48" s="140" t="s">
        <v>90</v>
      </c>
      <c r="C48" s="140"/>
      <c r="D48" s="29"/>
    </row>
    <row r="49" spans="1:4" ht="45" customHeight="1">
      <c r="A49" s="60">
        <v>4</v>
      </c>
      <c r="B49" s="140" t="s">
        <v>91</v>
      </c>
      <c r="C49" s="140"/>
      <c r="D49" s="29"/>
    </row>
    <row r="50" spans="1:4" ht="45" customHeight="1">
      <c r="A50" s="60">
        <v>5</v>
      </c>
      <c r="B50" s="140" t="s">
        <v>92</v>
      </c>
      <c r="C50" s="140"/>
      <c r="D50" s="29"/>
    </row>
    <row r="51" spans="1:4" ht="45" customHeight="1">
      <c r="A51" s="60">
        <v>6</v>
      </c>
      <c r="B51" s="140" t="s">
        <v>93</v>
      </c>
      <c r="C51" s="140"/>
      <c r="D51" s="29"/>
    </row>
    <row r="52" spans="1:4" ht="20.100000000000001" customHeight="1">
      <c r="A52" s="29"/>
      <c r="B52" s="29"/>
      <c r="C52" s="29"/>
      <c r="D52" s="29"/>
    </row>
    <row r="53" spans="1:4" ht="20.100000000000001" customHeight="1">
      <c r="A53" s="29"/>
      <c r="B53" s="29"/>
      <c r="C53" s="29"/>
      <c r="D53" s="29"/>
    </row>
    <row r="54" spans="1:4" ht="20.100000000000001" customHeight="1">
      <c r="A54" s="77" t="s">
        <v>38</v>
      </c>
      <c r="B54" s="143" t="s">
        <v>113</v>
      </c>
      <c r="C54" s="143"/>
      <c r="D54" s="29"/>
    </row>
    <row r="55" spans="1:4" ht="14.25" customHeight="1">
      <c r="A55" s="78" t="s">
        <v>55</v>
      </c>
      <c r="B55" s="144" t="s">
        <v>62</v>
      </c>
      <c r="C55" s="144"/>
      <c r="D55" s="29"/>
    </row>
    <row r="56" spans="1:4" ht="45" customHeight="1">
      <c r="A56" s="59">
        <v>1</v>
      </c>
      <c r="B56" s="137" t="s">
        <v>94</v>
      </c>
      <c r="C56" s="137"/>
      <c r="D56" s="29"/>
    </row>
    <row r="57" spans="1:4" ht="45" customHeight="1">
      <c r="A57" s="59">
        <v>2</v>
      </c>
      <c r="B57" s="137" t="s">
        <v>95</v>
      </c>
      <c r="C57" s="137"/>
      <c r="D57" s="29"/>
    </row>
    <row r="58" spans="1:4" ht="45" customHeight="1">
      <c r="A58" s="59">
        <v>3</v>
      </c>
      <c r="B58" s="138" t="s">
        <v>96</v>
      </c>
      <c r="C58" s="139"/>
      <c r="D58" s="29"/>
    </row>
    <row r="59" spans="1:4" ht="45" customHeight="1">
      <c r="A59" s="59">
        <v>4</v>
      </c>
      <c r="B59" s="138" t="s">
        <v>97</v>
      </c>
      <c r="C59" s="139"/>
      <c r="D59" s="29"/>
    </row>
    <row r="60" spans="1:4" ht="45" customHeight="1">
      <c r="A60" s="59">
        <v>5</v>
      </c>
      <c r="B60" s="140" t="s">
        <v>98</v>
      </c>
      <c r="C60" s="140"/>
      <c r="D60" s="29"/>
    </row>
    <row r="61" spans="1:4" ht="45" customHeight="1">
      <c r="A61" s="59">
        <v>6</v>
      </c>
      <c r="B61" s="140" t="s">
        <v>99</v>
      </c>
      <c r="C61" s="140"/>
      <c r="D61" s="29"/>
    </row>
    <row r="62" spans="1:4" ht="20.100000000000001" customHeight="1">
      <c r="A62" s="29"/>
      <c r="B62" s="29"/>
      <c r="C62" s="29"/>
      <c r="D62" s="29"/>
    </row>
    <row r="63" spans="1:4" ht="20.100000000000001" customHeight="1">
      <c r="A63" s="29"/>
      <c r="B63" s="29"/>
      <c r="C63" s="29"/>
      <c r="D63" s="29"/>
    </row>
    <row r="64" spans="1:4" ht="20.100000000000001" customHeight="1">
      <c r="A64" s="77" t="s">
        <v>39</v>
      </c>
      <c r="B64" s="143" t="s">
        <v>119</v>
      </c>
      <c r="C64" s="143"/>
      <c r="D64" s="29"/>
    </row>
    <row r="65" spans="1:4" ht="14.25" customHeight="1">
      <c r="A65" s="78" t="s">
        <v>55</v>
      </c>
      <c r="B65" s="144" t="s">
        <v>62</v>
      </c>
      <c r="C65" s="144"/>
      <c r="D65" s="29"/>
    </row>
    <row r="66" spans="1:4" ht="45" customHeight="1">
      <c r="A66" s="59">
        <v>1</v>
      </c>
      <c r="B66" s="147" t="s">
        <v>100</v>
      </c>
      <c r="C66" s="148"/>
      <c r="D66" s="29"/>
    </row>
    <row r="67" spans="1:4" ht="45" customHeight="1">
      <c r="A67" s="59">
        <v>2</v>
      </c>
      <c r="B67" s="147" t="s">
        <v>101</v>
      </c>
      <c r="C67" s="148"/>
      <c r="D67" s="29"/>
    </row>
    <row r="68" spans="1:4" ht="45" customHeight="1">
      <c r="A68" s="59">
        <v>3</v>
      </c>
      <c r="B68" s="147" t="s">
        <v>102</v>
      </c>
      <c r="C68" s="148"/>
      <c r="D68" s="29"/>
    </row>
    <row r="69" spans="1:4" ht="45" customHeight="1">
      <c r="A69" s="59">
        <v>4</v>
      </c>
      <c r="B69" s="147" t="s">
        <v>103</v>
      </c>
      <c r="C69" s="148"/>
      <c r="D69" s="29"/>
    </row>
    <row r="70" spans="1:4" ht="45" customHeight="1">
      <c r="A70" s="59">
        <v>5</v>
      </c>
      <c r="B70" s="150" t="s">
        <v>104</v>
      </c>
      <c r="C70" s="150"/>
      <c r="D70" s="29"/>
    </row>
    <row r="71" spans="1:4" ht="45" customHeight="1">
      <c r="A71" s="59">
        <v>6</v>
      </c>
      <c r="B71" s="150" t="s">
        <v>105</v>
      </c>
      <c r="C71" s="150"/>
      <c r="D71" s="29"/>
    </row>
    <row r="72" spans="1:4" ht="20.100000000000001" customHeight="1">
      <c r="A72" s="29"/>
      <c r="B72" s="29"/>
      <c r="C72" s="29"/>
      <c r="D72" s="29"/>
    </row>
    <row r="73" spans="1:4" ht="20.100000000000001" customHeight="1">
      <c r="A73" s="29"/>
      <c r="B73" s="29"/>
      <c r="C73" s="29"/>
      <c r="D73" s="29"/>
    </row>
    <row r="74" spans="1:4" ht="20.100000000000001" customHeight="1">
      <c r="A74" s="77" t="s">
        <v>40</v>
      </c>
      <c r="B74" s="143" t="s">
        <v>120</v>
      </c>
      <c r="C74" s="143"/>
      <c r="D74" s="29"/>
    </row>
    <row r="75" spans="1:4" ht="14.25" customHeight="1">
      <c r="A75" s="78" t="s">
        <v>55</v>
      </c>
      <c r="B75" s="144" t="s">
        <v>62</v>
      </c>
      <c r="C75" s="144"/>
      <c r="D75" s="29"/>
    </row>
    <row r="76" spans="1:4" ht="46.5" customHeight="1">
      <c r="A76" s="59">
        <v>1</v>
      </c>
      <c r="B76" s="147" t="s">
        <v>106</v>
      </c>
      <c r="C76" s="148"/>
      <c r="D76" s="29"/>
    </row>
    <row r="77" spans="1:4" ht="46.5" customHeight="1">
      <c r="A77" s="59">
        <v>2</v>
      </c>
      <c r="B77" s="147" t="s">
        <v>107</v>
      </c>
      <c r="C77" s="148"/>
      <c r="D77" s="29"/>
    </row>
    <row r="78" spans="1:4" ht="46.5" customHeight="1">
      <c r="A78" s="59">
        <v>3</v>
      </c>
      <c r="B78" s="147" t="s">
        <v>108</v>
      </c>
      <c r="C78" s="148"/>
      <c r="D78" s="29"/>
    </row>
    <row r="79" spans="1:4" ht="46.5" customHeight="1">
      <c r="A79" s="59">
        <v>4</v>
      </c>
      <c r="B79" s="150" t="s">
        <v>109</v>
      </c>
      <c r="C79" s="150"/>
      <c r="D79" s="29"/>
    </row>
    <row r="80" spans="1:4" ht="46.5" customHeight="1">
      <c r="A80" s="59">
        <v>5</v>
      </c>
      <c r="B80" s="150" t="s">
        <v>110</v>
      </c>
      <c r="C80" s="150"/>
      <c r="D80" s="29"/>
    </row>
    <row r="81" spans="1:4" ht="46.5" customHeight="1">
      <c r="A81" s="59">
        <v>6</v>
      </c>
      <c r="B81" s="150" t="s">
        <v>111</v>
      </c>
      <c r="C81" s="150"/>
      <c r="D81" s="29"/>
    </row>
    <row r="82" spans="1:4">
      <c r="A82" s="29"/>
      <c r="B82" s="29"/>
      <c r="C82" s="29"/>
      <c r="D82" s="29"/>
    </row>
    <row r="83" spans="1:4">
      <c r="A83" s="29"/>
      <c r="B83" s="29"/>
      <c r="C83" s="29"/>
      <c r="D83" s="29"/>
    </row>
    <row r="84" spans="1:4" ht="15">
      <c r="A84" s="77" t="s">
        <v>41</v>
      </c>
      <c r="B84" s="141" t="s">
        <v>112</v>
      </c>
      <c r="C84" s="142"/>
      <c r="D84" s="29"/>
    </row>
    <row r="85" spans="1:4">
      <c r="A85" s="78" t="s">
        <v>55</v>
      </c>
      <c r="B85" s="144" t="s">
        <v>62</v>
      </c>
      <c r="C85" s="144"/>
      <c r="D85" s="29"/>
    </row>
    <row r="86" spans="1:4" ht="46.5" customHeight="1">
      <c r="A86" s="59">
        <v>1</v>
      </c>
      <c r="B86" s="147" t="s">
        <v>121</v>
      </c>
      <c r="C86" s="148"/>
      <c r="D86" s="29"/>
    </row>
    <row r="87" spans="1:4" ht="46.5" customHeight="1">
      <c r="A87" s="59">
        <v>2</v>
      </c>
      <c r="B87" s="147" t="s">
        <v>122</v>
      </c>
      <c r="C87" s="148"/>
      <c r="D87" s="29"/>
    </row>
    <row r="88" spans="1:4" ht="46.5" customHeight="1">
      <c r="A88" s="59">
        <v>3</v>
      </c>
      <c r="B88" s="147" t="s">
        <v>123</v>
      </c>
      <c r="C88" s="148"/>
      <c r="D88" s="29"/>
    </row>
    <row r="89" spans="1:4" ht="46.5" customHeight="1">
      <c r="A89" s="59">
        <v>4</v>
      </c>
      <c r="B89" s="147" t="s">
        <v>124</v>
      </c>
      <c r="C89" s="148"/>
      <c r="D89" s="29"/>
    </row>
    <row r="90" spans="1:4" ht="46.5" customHeight="1">
      <c r="A90" s="59">
        <v>5</v>
      </c>
      <c r="B90" s="150" t="s">
        <v>125</v>
      </c>
      <c r="C90" s="150"/>
      <c r="D90" s="29"/>
    </row>
    <row r="91" spans="1:4" ht="46.5" customHeight="1">
      <c r="A91" s="59">
        <v>6</v>
      </c>
      <c r="B91" s="150" t="s">
        <v>126</v>
      </c>
      <c r="C91" s="150"/>
      <c r="D91" s="29"/>
    </row>
    <row r="92" spans="1:4">
      <c r="A92" s="29"/>
      <c r="B92" s="29"/>
      <c r="C92" s="29"/>
      <c r="D92" s="29"/>
    </row>
    <row r="93" spans="1:4">
      <c r="A93" s="29"/>
      <c r="B93" s="29"/>
      <c r="C93" s="29"/>
      <c r="D93" s="29"/>
    </row>
    <row r="94" spans="1:4" ht="15">
      <c r="A94" s="77" t="s">
        <v>42</v>
      </c>
      <c r="B94" s="143" t="s">
        <v>127</v>
      </c>
      <c r="C94" s="143"/>
      <c r="D94" s="29"/>
    </row>
    <row r="95" spans="1:4">
      <c r="A95" s="78" t="s">
        <v>55</v>
      </c>
      <c r="B95" s="144" t="s">
        <v>62</v>
      </c>
      <c r="C95" s="144"/>
      <c r="D95" s="29"/>
    </row>
    <row r="96" spans="1:4" ht="46.5" customHeight="1">
      <c r="A96" s="59">
        <v>1</v>
      </c>
      <c r="B96" s="147" t="s">
        <v>128</v>
      </c>
      <c r="C96" s="148"/>
      <c r="D96" s="29"/>
    </row>
    <row r="97" spans="1:4" ht="46.5" customHeight="1">
      <c r="A97" s="59">
        <v>2</v>
      </c>
      <c r="B97" s="147" t="s">
        <v>129</v>
      </c>
      <c r="C97" s="148"/>
      <c r="D97" s="29"/>
    </row>
    <row r="98" spans="1:4" ht="46.5" customHeight="1">
      <c r="A98" s="59">
        <v>3</v>
      </c>
      <c r="B98" s="147" t="s">
        <v>130</v>
      </c>
      <c r="C98" s="148"/>
      <c r="D98" s="29"/>
    </row>
    <row r="99" spans="1:4" ht="46.5" customHeight="1">
      <c r="A99" s="59">
        <v>4</v>
      </c>
      <c r="B99" s="150" t="s">
        <v>131</v>
      </c>
      <c r="C99" s="150"/>
      <c r="D99" s="29"/>
    </row>
    <row r="100" spans="1:4" ht="46.5" customHeight="1">
      <c r="A100" s="59">
        <v>5</v>
      </c>
      <c r="B100" s="150" t="s">
        <v>132</v>
      </c>
      <c r="C100" s="150"/>
      <c r="D100" s="29"/>
    </row>
    <row r="101" spans="1:4" ht="46.5" customHeight="1">
      <c r="A101" s="59">
        <v>6</v>
      </c>
      <c r="B101" s="150" t="s">
        <v>133</v>
      </c>
      <c r="C101" s="150"/>
      <c r="D101" s="29"/>
    </row>
    <row r="102" spans="1:4">
      <c r="A102" s="29"/>
      <c r="B102" s="29"/>
      <c r="C102" s="29"/>
      <c r="D102" s="29"/>
    </row>
    <row r="103" spans="1:4">
      <c r="A103" s="29"/>
      <c r="B103" s="29"/>
      <c r="C103" s="29"/>
      <c r="D103" s="29"/>
    </row>
    <row r="104" spans="1:4" ht="15">
      <c r="A104" s="77" t="s">
        <v>43</v>
      </c>
      <c r="B104" s="141" t="s">
        <v>134</v>
      </c>
      <c r="C104" s="142"/>
      <c r="D104" s="29"/>
    </row>
    <row r="105" spans="1:4">
      <c r="A105" s="78" t="s">
        <v>55</v>
      </c>
      <c r="B105" s="144" t="s">
        <v>62</v>
      </c>
      <c r="C105" s="144"/>
      <c r="D105" s="29"/>
    </row>
    <row r="106" spans="1:4" ht="46.5" customHeight="1">
      <c r="A106" s="59">
        <v>1</v>
      </c>
      <c r="B106" s="147" t="s">
        <v>135</v>
      </c>
      <c r="C106" s="148"/>
      <c r="D106" s="29"/>
    </row>
    <row r="107" spans="1:4" ht="46.5" customHeight="1">
      <c r="A107" s="59">
        <v>2</v>
      </c>
      <c r="B107" s="147" t="s">
        <v>136</v>
      </c>
      <c r="C107" s="148"/>
      <c r="D107" s="29"/>
    </row>
    <row r="108" spans="1:4" ht="46.5" customHeight="1">
      <c r="A108" s="59">
        <v>3</v>
      </c>
      <c r="B108" s="147" t="s">
        <v>137</v>
      </c>
      <c r="C108" s="148"/>
      <c r="D108" s="29"/>
    </row>
    <row r="109" spans="1:4" ht="46.5" customHeight="1">
      <c r="A109" s="59">
        <v>4</v>
      </c>
      <c r="B109" s="147" t="s">
        <v>138</v>
      </c>
      <c r="C109" s="148"/>
      <c r="D109" s="29"/>
    </row>
    <row r="110" spans="1:4" ht="46.5" customHeight="1">
      <c r="A110" s="59">
        <v>5</v>
      </c>
      <c r="B110" s="150" t="s">
        <v>139</v>
      </c>
      <c r="C110" s="150"/>
      <c r="D110" s="29"/>
    </row>
    <row r="111" spans="1:4" ht="46.5" customHeight="1">
      <c r="A111" s="59">
        <v>6</v>
      </c>
      <c r="B111" s="150" t="s">
        <v>140</v>
      </c>
      <c r="C111" s="150"/>
      <c r="D111" s="29"/>
    </row>
    <row r="112" spans="1:4">
      <c r="A112" s="29"/>
      <c r="B112" s="29"/>
      <c r="C112" s="29"/>
      <c r="D112" s="29"/>
    </row>
    <row r="113" spans="1:4">
      <c r="A113" s="29"/>
      <c r="B113" s="29"/>
      <c r="C113" s="29"/>
      <c r="D113" s="29"/>
    </row>
    <row r="114" spans="1:4" ht="15">
      <c r="A114" s="77" t="s">
        <v>176</v>
      </c>
      <c r="B114" s="141" t="s">
        <v>141</v>
      </c>
      <c r="C114" s="142"/>
      <c r="D114" s="29"/>
    </row>
    <row r="115" spans="1:4">
      <c r="A115" s="78" t="s">
        <v>55</v>
      </c>
      <c r="B115" s="144" t="s">
        <v>62</v>
      </c>
      <c r="C115" s="144"/>
      <c r="D115" s="29"/>
    </row>
    <row r="116" spans="1:4" ht="46.5" customHeight="1">
      <c r="A116" s="59">
        <v>1</v>
      </c>
      <c r="B116" s="137" t="s">
        <v>142</v>
      </c>
      <c r="C116" s="137"/>
      <c r="D116" s="29"/>
    </row>
    <row r="117" spans="1:4" ht="46.5" customHeight="1">
      <c r="A117" s="59">
        <v>2</v>
      </c>
      <c r="B117" s="137" t="s">
        <v>143</v>
      </c>
      <c r="C117" s="137"/>
      <c r="D117" s="29"/>
    </row>
    <row r="118" spans="1:4" ht="46.5" customHeight="1">
      <c r="A118" s="59">
        <v>3</v>
      </c>
      <c r="B118" s="138" t="s">
        <v>144</v>
      </c>
      <c r="C118" s="139"/>
      <c r="D118" s="29"/>
    </row>
    <row r="119" spans="1:4" ht="46.5" customHeight="1">
      <c r="A119" s="59">
        <v>4</v>
      </c>
      <c r="B119" s="138" t="s">
        <v>145</v>
      </c>
      <c r="C119" s="139"/>
      <c r="D119" s="29"/>
    </row>
    <row r="120" spans="1:4" ht="46.5" customHeight="1">
      <c r="A120" s="59">
        <v>5</v>
      </c>
      <c r="B120" s="140" t="s">
        <v>146</v>
      </c>
      <c r="C120" s="140"/>
      <c r="D120" s="29"/>
    </row>
    <row r="121" spans="1:4" ht="46.5" customHeight="1">
      <c r="A121" s="59">
        <v>6</v>
      </c>
      <c r="B121" s="140" t="s">
        <v>147</v>
      </c>
      <c r="C121" s="140"/>
      <c r="D121" s="29"/>
    </row>
    <row r="122" spans="1:4">
      <c r="A122" s="29"/>
      <c r="B122" s="29"/>
      <c r="C122" s="29"/>
      <c r="D122" s="29"/>
    </row>
    <row r="123" spans="1:4">
      <c r="A123" s="29"/>
      <c r="B123" s="29"/>
      <c r="C123" s="29"/>
      <c r="D123" s="29"/>
    </row>
    <row r="124" spans="1:4" ht="15">
      <c r="A124" s="77" t="s">
        <v>177</v>
      </c>
      <c r="B124" s="141" t="s">
        <v>148</v>
      </c>
      <c r="C124" s="142"/>
      <c r="D124" s="29"/>
    </row>
    <row r="125" spans="1:4">
      <c r="A125" s="78" t="s">
        <v>55</v>
      </c>
      <c r="B125" s="144" t="s">
        <v>62</v>
      </c>
      <c r="C125" s="144"/>
      <c r="D125" s="29"/>
    </row>
    <row r="126" spans="1:4" ht="46.5" customHeight="1">
      <c r="A126" s="59">
        <v>1</v>
      </c>
      <c r="B126" s="137" t="s">
        <v>149</v>
      </c>
      <c r="C126" s="137"/>
      <c r="D126" s="29"/>
    </row>
    <row r="127" spans="1:4" ht="46.5" customHeight="1">
      <c r="A127" s="59">
        <v>2</v>
      </c>
      <c r="B127" s="137" t="s">
        <v>150</v>
      </c>
      <c r="C127" s="137"/>
      <c r="D127" s="29"/>
    </row>
    <row r="128" spans="1:4" ht="46.5" customHeight="1">
      <c r="A128" s="59">
        <v>3</v>
      </c>
      <c r="B128" s="138" t="s">
        <v>151</v>
      </c>
      <c r="C128" s="139"/>
      <c r="D128" s="29"/>
    </row>
    <row r="129" spans="1:4" ht="46.5" customHeight="1">
      <c r="A129" s="59">
        <v>4</v>
      </c>
      <c r="B129" s="138" t="s">
        <v>152</v>
      </c>
      <c r="C129" s="139"/>
      <c r="D129" s="29"/>
    </row>
    <row r="130" spans="1:4" ht="46.5" customHeight="1">
      <c r="A130" s="59">
        <v>5</v>
      </c>
      <c r="B130" s="140" t="s">
        <v>153</v>
      </c>
      <c r="C130" s="140"/>
      <c r="D130" s="29"/>
    </row>
    <row r="131" spans="1:4" ht="46.5" customHeight="1">
      <c r="A131" s="59">
        <v>6</v>
      </c>
      <c r="B131" s="140" t="s">
        <v>154</v>
      </c>
      <c r="C131" s="140"/>
      <c r="D131" s="29"/>
    </row>
    <row r="132" spans="1:4">
      <c r="A132" s="29"/>
      <c r="B132" s="29"/>
      <c r="C132" s="29"/>
      <c r="D132" s="29"/>
    </row>
    <row r="133" spans="1:4">
      <c r="A133" s="29"/>
      <c r="B133" s="29"/>
      <c r="C133" s="29"/>
      <c r="D133" s="29"/>
    </row>
    <row r="134" spans="1:4" ht="15">
      <c r="A134" s="77" t="s">
        <v>44</v>
      </c>
      <c r="B134" s="141" t="s">
        <v>155</v>
      </c>
      <c r="C134" s="142"/>
      <c r="D134" s="29"/>
    </row>
    <row r="135" spans="1:4">
      <c r="A135" s="41" t="s">
        <v>55</v>
      </c>
      <c r="B135" s="151" t="s">
        <v>62</v>
      </c>
      <c r="C135" s="151"/>
      <c r="D135" s="29"/>
    </row>
    <row r="136" spans="1:4" ht="46.5" customHeight="1">
      <c r="A136" s="59">
        <v>1</v>
      </c>
      <c r="B136" s="137" t="s">
        <v>156</v>
      </c>
      <c r="C136" s="137"/>
      <c r="D136" s="29"/>
    </row>
    <row r="137" spans="1:4" ht="46.5" customHeight="1">
      <c r="A137" s="59">
        <v>2</v>
      </c>
      <c r="B137" s="137" t="s">
        <v>157</v>
      </c>
      <c r="C137" s="137"/>
      <c r="D137" s="29"/>
    </row>
    <row r="138" spans="1:4" ht="46.5" customHeight="1">
      <c r="A138" s="59">
        <v>3</v>
      </c>
      <c r="B138" s="138" t="s">
        <v>158</v>
      </c>
      <c r="C138" s="139"/>
      <c r="D138" s="29"/>
    </row>
    <row r="139" spans="1:4" ht="46.5" customHeight="1">
      <c r="A139" s="59">
        <v>4</v>
      </c>
      <c r="B139" s="138" t="s">
        <v>159</v>
      </c>
      <c r="C139" s="139"/>
      <c r="D139" s="29"/>
    </row>
    <row r="140" spans="1:4" ht="46.5" customHeight="1">
      <c r="A140" s="59">
        <v>5</v>
      </c>
      <c r="B140" s="140" t="s">
        <v>160</v>
      </c>
      <c r="C140" s="140"/>
      <c r="D140" s="29"/>
    </row>
    <row r="141" spans="1:4" ht="46.5" customHeight="1">
      <c r="A141" s="59">
        <v>6</v>
      </c>
      <c r="B141" s="140" t="s">
        <v>161</v>
      </c>
      <c r="C141" s="140"/>
      <c r="D141" s="29"/>
    </row>
    <row r="142" spans="1:4">
      <c r="A142" s="29"/>
      <c r="B142" s="29"/>
      <c r="C142" s="29"/>
      <c r="D142" s="29"/>
    </row>
    <row r="143" spans="1:4">
      <c r="A143" s="29"/>
      <c r="B143" s="29"/>
      <c r="C143" s="29"/>
      <c r="D143" s="29"/>
    </row>
    <row r="144" spans="1:4" ht="15">
      <c r="A144" s="77" t="s">
        <v>45</v>
      </c>
      <c r="B144" s="141" t="s">
        <v>162</v>
      </c>
      <c r="C144" s="142"/>
      <c r="D144" s="29"/>
    </row>
    <row r="145" spans="1:4" ht="14.25" customHeight="1">
      <c r="A145" s="78" t="s">
        <v>55</v>
      </c>
      <c r="B145" s="144" t="s">
        <v>62</v>
      </c>
      <c r="C145" s="144"/>
      <c r="D145" s="29"/>
    </row>
    <row r="146" spans="1:4" ht="46.5" customHeight="1">
      <c r="A146" s="59">
        <v>1</v>
      </c>
      <c r="B146" s="137" t="s">
        <v>163</v>
      </c>
      <c r="C146" s="137"/>
      <c r="D146" s="29"/>
    </row>
    <row r="147" spans="1:4" ht="46.5" customHeight="1">
      <c r="A147" s="59">
        <v>2</v>
      </c>
      <c r="B147" s="137" t="s">
        <v>164</v>
      </c>
      <c r="C147" s="137"/>
      <c r="D147" s="29"/>
    </row>
    <row r="148" spans="1:4" ht="46.5" customHeight="1">
      <c r="A148" s="59">
        <v>3</v>
      </c>
      <c r="B148" s="138" t="s">
        <v>165</v>
      </c>
      <c r="C148" s="139"/>
      <c r="D148" s="29"/>
    </row>
    <row r="149" spans="1:4" ht="46.5" customHeight="1">
      <c r="A149" s="59">
        <v>4</v>
      </c>
      <c r="B149" s="138" t="s">
        <v>166</v>
      </c>
      <c r="C149" s="139"/>
      <c r="D149" s="29"/>
    </row>
    <row r="150" spans="1:4" ht="46.5" customHeight="1">
      <c r="A150" s="59">
        <v>5</v>
      </c>
      <c r="B150" s="140" t="s">
        <v>167</v>
      </c>
      <c r="C150" s="140"/>
      <c r="D150" s="29"/>
    </row>
    <row r="151" spans="1:4" ht="46.5" customHeight="1">
      <c r="A151" s="59">
        <v>6</v>
      </c>
      <c r="B151" s="140" t="s">
        <v>168</v>
      </c>
      <c r="C151" s="140"/>
      <c r="D151" s="29"/>
    </row>
    <row r="152" spans="1:4">
      <c r="A152" s="29"/>
      <c r="B152" s="29"/>
      <c r="C152" s="29"/>
      <c r="D152" s="29"/>
    </row>
    <row r="153" spans="1:4">
      <c r="A153" s="29"/>
      <c r="B153" s="29"/>
      <c r="C153" s="29"/>
      <c r="D153" s="29"/>
    </row>
    <row r="154" spans="1:4" ht="15">
      <c r="A154" s="77" t="s">
        <v>46</v>
      </c>
      <c r="B154" s="141" t="s">
        <v>169</v>
      </c>
      <c r="C154" s="142"/>
      <c r="D154" s="29"/>
    </row>
    <row r="155" spans="1:4" ht="14.25" customHeight="1">
      <c r="A155" s="78" t="s">
        <v>55</v>
      </c>
      <c r="B155" s="144" t="s">
        <v>62</v>
      </c>
      <c r="C155" s="144"/>
      <c r="D155" s="29"/>
    </row>
    <row r="156" spans="1:4" ht="45" customHeight="1">
      <c r="A156" s="59">
        <v>1</v>
      </c>
      <c r="B156" s="137" t="s">
        <v>170</v>
      </c>
      <c r="C156" s="137"/>
      <c r="D156" s="29"/>
    </row>
    <row r="157" spans="1:4" ht="45" customHeight="1">
      <c r="A157" s="59">
        <v>2</v>
      </c>
      <c r="B157" s="138" t="s">
        <v>171</v>
      </c>
      <c r="C157" s="139"/>
      <c r="D157" s="29"/>
    </row>
    <row r="158" spans="1:4" ht="45" customHeight="1">
      <c r="A158" s="59">
        <v>3</v>
      </c>
      <c r="B158" s="138" t="s">
        <v>172</v>
      </c>
      <c r="C158" s="139"/>
      <c r="D158" s="29"/>
    </row>
    <row r="159" spans="1:4" ht="45" customHeight="1">
      <c r="A159" s="59">
        <v>4</v>
      </c>
      <c r="B159" s="138" t="s">
        <v>173</v>
      </c>
      <c r="C159" s="139"/>
      <c r="D159" s="29"/>
    </row>
    <row r="160" spans="1:4" ht="45" customHeight="1">
      <c r="A160" s="59">
        <v>5</v>
      </c>
      <c r="B160" s="140" t="s">
        <v>174</v>
      </c>
      <c r="C160" s="140"/>
      <c r="D160" s="29"/>
    </row>
    <row r="161" spans="1:4" ht="45" customHeight="1">
      <c r="A161" s="59">
        <v>6</v>
      </c>
      <c r="B161" s="140" t="s">
        <v>175</v>
      </c>
      <c r="C161" s="140"/>
      <c r="D161" s="29"/>
    </row>
    <row r="162" spans="1:4">
      <c r="A162" s="29"/>
      <c r="B162" s="29"/>
      <c r="C162" s="29"/>
      <c r="D162" s="29"/>
    </row>
    <row r="163" spans="1:4">
      <c r="A163" s="29"/>
      <c r="B163" s="29"/>
      <c r="C163" s="29"/>
      <c r="D163" s="29"/>
    </row>
    <row r="164" spans="1:4" ht="15">
      <c r="A164" s="77" t="s">
        <v>47</v>
      </c>
      <c r="B164" s="143" t="s">
        <v>178</v>
      </c>
      <c r="C164" s="143"/>
      <c r="D164" s="29"/>
    </row>
    <row r="165" spans="1:4">
      <c r="A165" s="78" t="s">
        <v>55</v>
      </c>
      <c r="B165" s="144" t="s">
        <v>62</v>
      </c>
      <c r="C165" s="144"/>
      <c r="D165" s="29"/>
    </row>
    <row r="166" spans="1:4" ht="45" customHeight="1">
      <c r="A166" s="59">
        <v>1</v>
      </c>
      <c r="B166" s="138" t="s">
        <v>179</v>
      </c>
      <c r="C166" s="139"/>
      <c r="D166" s="29"/>
    </row>
    <row r="167" spans="1:4" ht="45" customHeight="1">
      <c r="A167" s="59">
        <v>2</v>
      </c>
      <c r="B167" s="138" t="s">
        <v>180</v>
      </c>
      <c r="C167" s="139"/>
      <c r="D167" s="29"/>
    </row>
    <row r="168" spans="1:4" ht="45" customHeight="1">
      <c r="A168" s="59">
        <v>3</v>
      </c>
      <c r="B168" s="138" t="s">
        <v>181</v>
      </c>
      <c r="C168" s="139"/>
      <c r="D168" s="29"/>
    </row>
    <row r="169" spans="1:4" ht="45" customHeight="1">
      <c r="A169" s="59">
        <v>4</v>
      </c>
      <c r="B169" s="138" t="s">
        <v>182</v>
      </c>
      <c r="C169" s="139"/>
      <c r="D169" s="29"/>
    </row>
    <row r="170" spans="1:4" ht="45" customHeight="1">
      <c r="A170" s="59">
        <v>5</v>
      </c>
      <c r="B170" s="140" t="s">
        <v>183</v>
      </c>
      <c r="C170" s="140"/>
      <c r="D170" s="29"/>
    </row>
    <row r="171" spans="1:4" ht="45" customHeight="1">
      <c r="A171" s="59">
        <v>6</v>
      </c>
      <c r="B171" s="140" t="s">
        <v>184</v>
      </c>
      <c r="C171" s="140"/>
      <c r="D171" s="29"/>
    </row>
    <row r="172" spans="1:4">
      <c r="A172" s="29"/>
      <c r="B172" s="29"/>
      <c r="C172" s="29"/>
      <c r="D172" s="29"/>
    </row>
    <row r="173" spans="1:4">
      <c r="A173" s="29"/>
      <c r="B173" s="29"/>
      <c r="C173" s="29"/>
      <c r="D173" s="29"/>
    </row>
    <row r="174" spans="1:4" ht="15">
      <c r="A174" s="77" t="s">
        <v>48</v>
      </c>
      <c r="B174" s="143" t="s">
        <v>185</v>
      </c>
      <c r="C174" s="143"/>
      <c r="D174" s="29"/>
    </row>
    <row r="175" spans="1:4">
      <c r="A175" s="78" t="s">
        <v>55</v>
      </c>
      <c r="B175" s="144" t="s">
        <v>62</v>
      </c>
      <c r="C175" s="144"/>
      <c r="D175" s="29"/>
    </row>
    <row r="176" spans="1:4" ht="45" customHeight="1">
      <c r="A176" s="59">
        <v>1</v>
      </c>
      <c r="B176" s="138" t="s">
        <v>186</v>
      </c>
      <c r="C176" s="139"/>
      <c r="D176" s="29"/>
    </row>
    <row r="177" spans="1:4" ht="45" customHeight="1">
      <c r="A177" s="59">
        <v>2</v>
      </c>
      <c r="B177" s="138" t="s">
        <v>187</v>
      </c>
      <c r="C177" s="139"/>
      <c r="D177" s="29"/>
    </row>
    <row r="178" spans="1:4" ht="45" customHeight="1">
      <c r="A178" s="59">
        <v>3</v>
      </c>
      <c r="B178" s="138" t="s">
        <v>188</v>
      </c>
      <c r="C178" s="139"/>
      <c r="D178" s="29"/>
    </row>
    <row r="179" spans="1:4" ht="45" customHeight="1">
      <c r="A179" s="59">
        <v>4</v>
      </c>
      <c r="B179" s="138" t="s">
        <v>189</v>
      </c>
      <c r="C179" s="139"/>
      <c r="D179" s="29"/>
    </row>
    <row r="180" spans="1:4" ht="45" customHeight="1">
      <c r="A180" s="59">
        <v>5</v>
      </c>
      <c r="B180" s="140" t="s">
        <v>191</v>
      </c>
      <c r="C180" s="140"/>
      <c r="D180" s="29"/>
    </row>
    <row r="181" spans="1:4" ht="45" customHeight="1">
      <c r="A181" s="59">
        <v>6</v>
      </c>
      <c r="B181" s="140" t="s">
        <v>190</v>
      </c>
      <c r="C181" s="140"/>
      <c r="D181" s="29"/>
    </row>
    <row r="182" spans="1:4">
      <c r="A182" s="29"/>
      <c r="B182" s="29"/>
      <c r="C182" s="29"/>
      <c r="D182" s="29"/>
    </row>
    <row r="183" spans="1:4">
      <c r="A183" s="29"/>
      <c r="B183" s="29"/>
      <c r="C183" s="29"/>
      <c r="D183" s="29"/>
    </row>
    <row r="184" spans="1:4">
      <c r="A184" s="29"/>
      <c r="B184" s="29"/>
      <c r="C184" s="29"/>
      <c r="D184" s="29"/>
    </row>
    <row r="185" spans="1:4">
      <c r="A185" s="29"/>
      <c r="B185" s="29"/>
      <c r="C185" s="29"/>
      <c r="D185" s="29"/>
    </row>
    <row r="186" spans="1:4">
      <c r="A186" s="29"/>
      <c r="B186" s="29"/>
      <c r="C186" s="29"/>
      <c r="D186" s="29"/>
    </row>
    <row r="187" spans="1:4">
      <c r="A187" s="29"/>
      <c r="B187" s="29"/>
      <c r="C187" s="29"/>
      <c r="D187" s="29"/>
    </row>
    <row r="188" spans="1:4">
      <c r="A188" s="29"/>
      <c r="B188" s="29"/>
      <c r="C188" s="29"/>
      <c r="D188" s="29"/>
    </row>
    <row r="189" spans="1:4">
      <c r="A189" s="29"/>
      <c r="B189" s="29"/>
      <c r="C189" s="29"/>
      <c r="D189" s="29"/>
    </row>
    <row r="190" spans="1:4">
      <c r="A190" s="29"/>
      <c r="B190" s="29"/>
      <c r="C190" s="29"/>
      <c r="D190" s="29"/>
    </row>
    <row r="191" spans="1:4">
      <c r="A191" s="32"/>
      <c r="B191" s="32"/>
      <c r="C191" s="32"/>
      <c r="D191" s="32"/>
    </row>
    <row r="192" spans="1:4">
      <c r="A192" s="32"/>
      <c r="B192" s="32"/>
      <c r="C192" s="32"/>
      <c r="D192" s="31"/>
    </row>
    <row r="196" spans="8:8">
      <c r="H196" s="10"/>
    </row>
  </sheetData>
  <sheetProtection password="CA9C" sheet="1" objects="1" scenarios="1"/>
  <mergeCells count="145">
    <mergeCell ref="A1:C1"/>
    <mergeCell ref="B178:C178"/>
    <mergeCell ref="B179:C179"/>
    <mergeCell ref="B180:C180"/>
    <mergeCell ref="B181:C181"/>
    <mergeCell ref="B156:C156"/>
    <mergeCell ref="B157:C157"/>
    <mergeCell ref="B158:C158"/>
    <mergeCell ref="B159:C159"/>
    <mergeCell ref="B160:C160"/>
    <mergeCell ref="B161:C161"/>
    <mergeCell ref="B170:C170"/>
    <mergeCell ref="B171:C171"/>
    <mergeCell ref="B175:C175"/>
    <mergeCell ref="B174:C174"/>
    <mergeCell ref="B176:C176"/>
    <mergeCell ref="B177:C177"/>
    <mergeCell ref="B165:C165"/>
    <mergeCell ref="B164:C164"/>
    <mergeCell ref="B166:C166"/>
    <mergeCell ref="B167:C167"/>
    <mergeCell ref="B168:C168"/>
    <mergeCell ref="B169:C169"/>
    <mergeCell ref="B148:C148"/>
    <mergeCell ref="B149:C149"/>
    <mergeCell ref="B150:C150"/>
    <mergeCell ref="B151:C151"/>
    <mergeCell ref="B155:C155"/>
    <mergeCell ref="B154:C154"/>
    <mergeCell ref="B140:C140"/>
    <mergeCell ref="B141:C141"/>
    <mergeCell ref="B145:C145"/>
    <mergeCell ref="B144:C144"/>
    <mergeCell ref="B146:C146"/>
    <mergeCell ref="B147:C147"/>
    <mergeCell ref="B135:C135"/>
    <mergeCell ref="B134:C134"/>
    <mergeCell ref="B136:C136"/>
    <mergeCell ref="B137:C137"/>
    <mergeCell ref="B138:C138"/>
    <mergeCell ref="B139:C139"/>
    <mergeCell ref="B126:C126"/>
    <mergeCell ref="B127:C127"/>
    <mergeCell ref="B128:C128"/>
    <mergeCell ref="B129:C129"/>
    <mergeCell ref="B130:C130"/>
    <mergeCell ref="B131:C131"/>
    <mergeCell ref="B117:C117"/>
    <mergeCell ref="B118:C118"/>
    <mergeCell ref="B119:C119"/>
    <mergeCell ref="B120:C120"/>
    <mergeCell ref="B121:C121"/>
    <mergeCell ref="B125:C125"/>
    <mergeCell ref="B124:C124"/>
    <mergeCell ref="B109:C109"/>
    <mergeCell ref="B110:C110"/>
    <mergeCell ref="B111:C111"/>
    <mergeCell ref="B114:C114"/>
    <mergeCell ref="B115:C115"/>
    <mergeCell ref="B116:C116"/>
    <mergeCell ref="B106:C106"/>
    <mergeCell ref="B107:C107"/>
    <mergeCell ref="B108:C108"/>
    <mergeCell ref="B89:C89"/>
    <mergeCell ref="B90:C90"/>
    <mergeCell ref="B91:C91"/>
    <mergeCell ref="B96:C96"/>
    <mergeCell ref="B97:C97"/>
    <mergeCell ref="B98:C98"/>
    <mergeCell ref="B81:C81"/>
    <mergeCell ref="B84:C84"/>
    <mergeCell ref="B85:C85"/>
    <mergeCell ref="B95:C95"/>
    <mergeCell ref="B94:C94"/>
    <mergeCell ref="B105:C105"/>
    <mergeCell ref="B104:C104"/>
    <mergeCell ref="B86:C86"/>
    <mergeCell ref="B87:C87"/>
    <mergeCell ref="B88:C88"/>
    <mergeCell ref="B99:C99"/>
    <mergeCell ref="B100:C100"/>
    <mergeCell ref="B101:C101"/>
    <mergeCell ref="B75:C75"/>
    <mergeCell ref="B76:C76"/>
    <mergeCell ref="B77:C77"/>
    <mergeCell ref="B78:C78"/>
    <mergeCell ref="B79:C79"/>
    <mergeCell ref="B80:C80"/>
    <mergeCell ref="B70:C70"/>
    <mergeCell ref="B71:C71"/>
    <mergeCell ref="B64:C64"/>
    <mergeCell ref="B54:C54"/>
    <mergeCell ref="B44:C44"/>
    <mergeCell ref="B74:C74"/>
    <mergeCell ref="B61:C61"/>
    <mergeCell ref="B65:C65"/>
    <mergeCell ref="B66:C66"/>
    <mergeCell ref="B67:C67"/>
    <mergeCell ref="B68:C68"/>
    <mergeCell ref="B69:C69"/>
    <mergeCell ref="B55:C55"/>
    <mergeCell ref="B56:C56"/>
    <mergeCell ref="B57:C57"/>
    <mergeCell ref="B58:C58"/>
    <mergeCell ref="B59:C59"/>
    <mergeCell ref="B60:C60"/>
    <mergeCell ref="B47:C47"/>
    <mergeCell ref="B48:C48"/>
    <mergeCell ref="B50:C50"/>
    <mergeCell ref="B51:C51"/>
    <mergeCell ref="B49:C49"/>
    <mergeCell ref="B45:C45"/>
    <mergeCell ref="B4:C4"/>
    <mergeCell ref="B38:C38"/>
    <mergeCell ref="B39:C39"/>
    <mergeCell ref="B40:C40"/>
    <mergeCell ref="B41:C41"/>
    <mergeCell ref="B34:C34"/>
    <mergeCell ref="B46:C46"/>
    <mergeCell ref="B25:C25"/>
    <mergeCell ref="B24:C24"/>
    <mergeCell ref="B15:C15"/>
    <mergeCell ref="B36:C36"/>
    <mergeCell ref="B37:C37"/>
    <mergeCell ref="B35:C35"/>
    <mergeCell ref="B26:C26"/>
    <mergeCell ref="B27:C27"/>
    <mergeCell ref="B28:C28"/>
    <mergeCell ref="B29:C29"/>
    <mergeCell ref="B30:C30"/>
    <mergeCell ref="B31:C31"/>
    <mergeCell ref="B5:C5"/>
    <mergeCell ref="B21:C21"/>
    <mergeCell ref="B20:C20"/>
    <mergeCell ref="B18:C18"/>
    <mergeCell ref="B17:C17"/>
    <mergeCell ref="B16:C16"/>
    <mergeCell ref="B19:C19"/>
    <mergeCell ref="B6:C6"/>
    <mergeCell ref="B7:C7"/>
    <mergeCell ref="B8:C8"/>
    <mergeCell ref="B9:C9"/>
    <mergeCell ref="B10:C10"/>
    <mergeCell ref="B11:C11"/>
    <mergeCell ref="B14:C14"/>
  </mergeCells>
  <pageMargins left="0.25" right="0.25" top="0.75" bottom="0.75" header="0.3" footer="0.3"/>
  <pageSetup paperSize="9" scale="67" fitToHeight="0"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R170"/>
  <sheetViews>
    <sheetView workbookViewId="0">
      <selection activeCell="S28" sqref="S28"/>
    </sheetView>
  </sheetViews>
  <sheetFormatPr defaultColWidth="8.85546875" defaultRowHeight="15"/>
  <cols>
    <col min="2" max="2" width="22.7109375" customWidth="1"/>
    <col min="10" max="10" width="22.7109375" customWidth="1"/>
  </cols>
  <sheetData>
    <row r="1" spans="1:18">
      <c r="A1" s="83"/>
      <c r="B1" s="83"/>
      <c r="C1" s="83"/>
      <c r="D1" s="83"/>
      <c r="E1" s="83"/>
      <c r="F1" s="83"/>
      <c r="G1" s="83"/>
      <c r="H1" s="83"/>
      <c r="I1" s="83"/>
      <c r="J1" s="83"/>
      <c r="K1" s="83"/>
      <c r="L1" s="83"/>
      <c r="M1" s="83"/>
      <c r="N1" s="83"/>
      <c r="O1" s="83"/>
      <c r="P1" s="83"/>
      <c r="Q1" s="83"/>
      <c r="R1" s="83"/>
    </row>
    <row r="2" spans="1:18" ht="20.25">
      <c r="A2" s="153" t="s">
        <v>227</v>
      </c>
      <c r="B2" s="154"/>
      <c r="C2" s="154"/>
      <c r="D2" s="154"/>
      <c r="E2" s="154"/>
      <c r="F2" s="154"/>
      <c r="G2" s="154"/>
      <c r="H2" s="154"/>
      <c r="I2" s="154"/>
      <c r="J2" s="154"/>
      <c r="K2" s="154"/>
      <c r="L2" s="154"/>
      <c r="M2" s="154"/>
      <c r="N2" s="154"/>
      <c r="O2" s="154"/>
      <c r="P2" s="154"/>
      <c r="Q2" s="154"/>
      <c r="R2" s="154"/>
    </row>
    <row r="3" spans="1:18">
      <c r="A3" s="83"/>
      <c r="B3" s="83"/>
      <c r="C3" s="83"/>
      <c r="D3" s="83"/>
      <c r="E3" s="83"/>
      <c r="F3" s="83"/>
      <c r="G3" s="83"/>
      <c r="H3" s="83"/>
      <c r="I3" s="83"/>
      <c r="J3" s="83"/>
      <c r="K3" s="83"/>
      <c r="L3" s="83"/>
      <c r="M3" s="83"/>
      <c r="N3" s="83"/>
      <c r="O3" s="83"/>
      <c r="P3" s="83"/>
      <c r="Q3" s="83"/>
      <c r="R3" s="83"/>
    </row>
    <row r="4" spans="1:18">
      <c r="A4" s="61"/>
      <c r="B4" s="61"/>
      <c r="C4" s="61"/>
      <c r="D4" s="61"/>
      <c r="E4" s="61"/>
      <c r="F4" s="61"/>
      <c r="G4" s="61"/>
      <c r="H4" s="61"/>
      <c r="I4" s="61"/>
      <c r="J4" s="61"/>
      <c r="K4" s="61"/>
      <c r="L4" s="61"/>
      <c r="M4" s="61"/>
      <c r="N4" s="61"/>
      <c r="O4" s="61"/>
      <c r="P4" s="61"/>
      <c r="Q4" s="61"/>
      <c r="R4" s="61"/>
    </row>
    <row r="5" spans="1:18">
      <c r="A5" s="61"/>
      <c r="B5" s="67" t="s">
        <v>209</v>
      </c>
      <c r="C5" s="67"/>
      <c r="D5" s="67"/>
      <c r="E5" s="67"/>
      <c r="F5" s="67"/>
      <c r="G5" s="67"/>
      <c r="H5" s="67">
        <f>SUM(C7:H7)</f>
        <v>4</v>
      </c>
      <c r="I5" s="61"/>
      <c r="J5" s="67" t="s">
        <v>210</v>
      </c>
      <c r="K5" s="67"/>
      <c r="L5" s="67"/>
      <c r="M5" s="67"/>
      <c r="N5" s="67"/>
      <c r="O5" s="67"/>
      <c r="P5" s="67">
        <f>SUM(K7:P7)</f>
        <v>4</v>
      </c>
      <c r="Q5" s="61"/>
      <c r="R5" s="61"/>
    </row>
    <row r="6" spans="1:18" ht="15.75">
      <c r="A6" s="61"/>
      <c r="B6" s="65" t="s">
        <v>55</v>
      </c>
      <c r="C6" s="66" t="s">
        <v>61</v>
      </c>
      <c r="D6" s="66" t="s">
        <v>60</v>
      </c>
      <c r="E6" s="66" t="s">
        <v>59</v>
      </c>
      <c r="F6" s="66" t="s">
        <v>58</v>
      </c>
      <c r="G6" s="66" t="s">
        <v>56</v>
      </c>
      <c r="H6" s="66" t="s">
        <v>57</v>
      </c>
      <c r="I6" s="61"/>
      <c r="J6" s="65" t="s">
        <v>55</v>
      </c>
      <c r="K6" s="66" t="s">
        <v>61</v>
      </c>
      <c r="L6" s="66" t="s">
        <v>60</v>
      </c>
      <c r="M6" s="66" t="s">
        <v>59</v>
      </c>
      <c r="N6" s="66" t="s">
        <v>58</v>
      </c>
      <c r="O6" s="66" t="s">
        <v>56</v>
      </c>
      <c r="P6" s="66" t="s">
        <v>57</v>
      </c>
      <c r="Q6" s="61"/>
      <c r="R6" s="61"/>
    </row>
    <row r="7" spans="1:18">
      <c r="A7" s="61"/>
      <c r="B7" s="63" t="s">
        <v>0</v>
      </c>
      <c r="C7" s="63">
        <f>COUNTIF('REKOD PRESTASI MURID SENI '!$E$10:$E$59,1)</f>
        <v>0</v>
      </c>
      <c r="D7" s="63">
        <f>COUNTIF('REKOD PRESTASI MURID SENI '!$E$10:$E$59,2)</f>
        <v>0</v>
      </c>
      <c r="E7" s="63">
        <f>COUNTIF('REKOD PRESTASI MURID SENI '!$E$10:$E$59,3)</f>
        <v>1</v>
      </c>
      <c r="F7" s="63">
        <f>COUNTIF('REKOD PRESTASI MURID SENI '!$E$10:$E$59,4)</f>
        <v>0</v>
      </c>
      <c r="G7" s="63">
        <f>COUNTIF('REKOD PRESTASI MURID SENI '!$E$10:$E$59,5)</f>
        <v>2</v>
      </c>
      <c r="H7" s="63">
        <f>COUNTIF('REKOD PRESTASI MURID SENI '!$E$10:$E$59,6)</f>
        <v>1</v>
      </c>
      <c r="I7" s="61"/>
      <c r="J7" s="63" t="s">
        <v>0</v>
      </c>
      <c r="K7" s="63">
        <f>COUNTIF('REKOD PRESTASI MURID SENI '!$F$10:$F$59,1)</f>
        <v>0</v>
      </c>
      <c r="L7" s="63">
        <f>COUNTIF('REKOD PRESTASI MURID SENI '!$F$10:$F$59,2)</f>
        <v>1</v>
      </c>
      <c r="M7" s="63">
        <f>COUNTIF('REKOD PRESTASI MURID SENI '!$F$10:$F$59,3)</f>
        <v>0</v>
      </c>
      <c r="N7" s="63">
        <f>COUNTIF('REKOD PRESTASI MURID SENI '!$F$10:$F$59,4)</f>
        <v>0</v>
      </c>
      <c r="O7" s="63">
        <f>COUNTIF('REKOD PRESTASI MURID SENI '!$F$10:$F$59,5)</f>
        <v>0</v>
      </c>
      <c r="P7" s="63">
        <f>COUNTIF('REKOD PRESTASI MURID SENI '!$F$10:$F$59,6)</f>
        <v>3</v>
      </c>
      <c r="Q7" s="61"/>
      <c r="R7" s="61"/>
    </row>
    <row r="8" spans="1:18">
      <c r="A8" s="61"/>
      <c r="B8" s="61"/>
      <c r="C8" s="61"/>
      <c r="D8" s="61"/>
      <c r="E8" s="61"/>
      <c r="F8" s="61"/>
      <c r="G8" s="61"/>
      <c r="H8" s="61"/>
      <c r="I8" s="61"/>
      <c r="J8" s="61"/>
      <c r="K8" s="61"/>
      <c r="L8" s="61"/>
      <c r="M8" s="61"/>
      <c r="N8" s="61"/>
      <c r="O8" s="61"/>
      <c r="P8" s="61"/>
      <c r="Q8" s="61"/>
      <c r="R8" s="61"/>
    </row>
    <row r="9" spans="1:18">
      <c r="A9" s="61"/>
      <c r="B9" s="61"/>
      <c r="C9" s="61"/>
      <c r="D9" s="61"/>
      <c r="E9" s="61"/>
      <c r="F9" s="61"/>
      <c r="G9" s="61"/>
      <c r="H9" s="61"/>
      <c r="I9" s="61"/>
      <c r="J9" s="61"/>
      <c r="K9" s="61"/>
      <c r="L9" s="61"/>
      <c r="M9" s="61"/>
      <c r="N9" s="61"/>
      <c r="O9" s="61"/>
      <c r="P9" s="61"/>
      <c r="Q9" s="61"/>
      <c r="R9" s="61"/>
    </row>
    <row r="10" spans="1:18">
      <c r="A10" s="61"/>
      <c r="B10" s="61"/>
      <c r="C10" s="61"/>
      <c r="D10" s="61"/>
      <c r="E10" s="61"/>
      <c r="F10" s="61"/>
      <c r="G10" s="61"/>
      <c r="H10" s="61"/>
      <c r="I10" s="61"/>
      <c r="J10" s="61"/>
      <c r="K10" s="61"/>
      <c r="L10" s="61"/>
      <c r="M10" s="61"/>
      <c r="N10" s="61"/>
      <c r="O10" s="61"/>
      <c r="P10" s="61"/>
      <c r="Q10" s="61"/>
      <c r="R10" s="61"/>
    </row>
    <row r="11" spans="1:18">
      <c r="A11" s="61"/>
      <c r="B11" s="61"/>
      <c r="C11" s="61"/>
      <c r="D11" s="61"/>
      <c r="E11" s="61"/>
      <c r="F11" s="61"/>
      <c r="G11" s="61"/>
      <c r="H11" s="61"/>
      <c r="I11" s="61"/>
      <c r="J11" s="61"/>
      <c r="K11" s="61"/>
      <c r="L11" s="61"/>
      <c r="M11" s="61"/>
      <c r="N11" s="61"/>
      <c r="O11" s="61"/>
      <c r="P11" s="61"/>
      <c r="Q11" s="61"/>
      <c r="R11" s="61"/>
    </row>
    <row r="12" spans="1:18">
      <c r="A12" s="61"/>
      <c r="B12" s="61"/>
      <c r="C12" s="61"/>
      <c r="D12" s="61"/>
      <c r="E12" s="61"/>
      <c r="F12" s="61"/>
      <c r="G12" s="61"/>
      <c r="H12" s="61"/>
      <c r="I12" s="61"/>
      <c r="J12" s="61"/>
      <c r="K12" s="61"/>
      <c r="L12" s="61"/>
      <c r="M12" s="61"/>
      <c r="N12" s="61"/>
      <c r="O12" s="61"/>
      <c r="P12" s="61"/>
      <c r="Q12" s="61"/>
      <c r="R12" s="61"/>
    </row>
    <row r="13" spans="1:18">
      <c r="A13" s="61"/>
      <c r="B13" s="61"/>
      <c r="C13" s="61"/>
      <c r="D13" s="61"/>
      <c r="E13" s="61"/>
      <c r="F13" s="61"/>
      <c r="G13" s="61"/>
      <c r="H13" s="61"/>
      <c r="I13" s="61"/>
      <c r="J13" s="61"/>
      <c r="K13" s="61"/>
      <c r="L13" s="61"/>
      <c r="M13" s="61"/>
      <c r="N13" s="61"/>
      <c r="O13" s="61"/>
      <c r="P13" s="61"/>
      <c r="Q13" s="61"/>
      <c r="R13" s="61"/>
    </row>
    <row r="14" spans="1:18">
      <c r="A14" s="61"/>
      <c r="B14" s="61"/>
      <c r="C14" s="61"/>
      <c r="D14" s="61"/>
      <c r="E14" s="61"/>
      <c r="F14" s="61"/>
      <c r="G14" s="61"/>
      <c r="H14" s="61"/>
      <c r="I14" s="61"/>
      <c r="J14" s="61"/>
      <c r="K14" s="61"/>
      <c r="L14" s="61"/>
      <c r="M14" s="61"/>
      <c r="N14" s="61"/>
      <c r="O14" s="61"/>
      <c r="P14" s="61"/>
      <c r="Q14" s="61"/>
      <c r="R14" s="61"/>
    </row>
    <row r="15" spans="1:18">
      <c r="A15" s="61"/>
      <c r="B15" s="61"/>
      <c r="C15" s="61"/>
      <c r="D15" s="61"/>
      <c r="E15" s="61"/>
      <c r="F15" s="61"/>
      <c r="G15" s="61"/>
      <c r="H15" s="61"/>
      <c r="I15" s="61"/>
      <c r="J15" s="61"/>
      <c r="K15" s="61"/>
      <c r="L15" s="61"/>
      <c r="M15" s="61"/>
      <c r="N15" s="61"/>
      <c r="O15" s="61"/>
      <c r="P15" s="61"/>
      <c r="Q15" s="61"/>
      <c r="R15" s="61"/>
    </row>
    <row r="16" spans="1:18">
      <c r="A16" s="61"/>
      <c r="B16" s="61"/>
      <c r="C16" s="61"/>
      <c r="D16" s="61"/>
      <c r="E16" s="61"/>
      <c r="F16" s="61"/>
      <c r="G16" s="61"/>
      <c r="H16" s="61"/>
      <c r="I16" s="61"/>
      <c r="J16" s="61"/>
      <c r="K16" s="61"/>
      <c r="L16" s="61"/>
      <c r="M16" s="61"/>
      <c r="N16" s="61"/>
      <c r="O16" s="61"/>
      <c r="P16" s="61"/>
      <c r="Q16" s="61"/>
      <c r="R16" s="61"/>
    </row>
    <row r="17" spans="1:18">
      <c r="A17" s="61"/>
      <c r="B17" s="61"/>
      <c r="C17" s="61"/>
      <c r="D17" s="61"/>
      <c r="E17" s="61"/>
      <c r="F17" s="61"/>
      <c r="G17" s="61"/>
      <c r="H17" s="61"/>
      <c r="I17" s="61"/>
      <c r="J17" s="61"/>
      <c r="K17" s="61"/>
      <c r="L17" s="61"/>
      <c r="M17" s="61"/>
      <c r="N17" s="61"/>
      <c r="O17" s="61"/>
      <c r="P17" s="61"/>
      <c r="Q17" s="61"/>
      <c r="R17" s="61"/>
    </row>
    <row r="18" spans="1:18">
      <c r="A18" s="61"/>
      <c r="B18" s="61"/>
      <c r="C18" s="61"/>
      <c r="D18" s="61"/>
      <c r="E18" s="61"/>
      <c r="F18" s="61"/>
      <c r="G18" s="61"/>
      <c r="H18" s="61"/>
      <c r="I18" s="61"/>
      <c r="J18" s="61"/>
      <c r="K18" s="61"/>
      <c r="L18" s="61"/>
      <c r="M18" s="61"/>
      <c r="N18" s="61"/>
      <c r="O18" s="61"/>
      <c r="P18" s="61"/>
      <c r="Q18" s="61"/>
      <c r="R18" s="61"/>
    </row>
    <row r="19" spans="1:18">
      <c r="A19" s="61"/>
      <c r="B19" s="61"/>
      <c r="C19" s="61"/>
      <c r="D19" s="61"/>
      <c r="E19" s="61"/>
      <c r="F19" s="61"/>
      <c r="G19" s="61"/>
      <c r="H19" s="61"/>
      <c r="I19" s="61"/>
      <c r="J19" s="61"/>
      <c r="K19" s="61"/>
      <c r="L19" s="61"/>
      <c r="M19" s="61"/>
      <c r="N19" s="61"/>
      <c r="O19" s="61"/>
      <c r="P19" s="61"/>
      <c r="Q19" s="61"/>
      <c r="R19" s="61"/>
    </row>
    <row r="20" spans="1:18">
      <c r="A20" s="61"/>
      <c r="B20" s="61"/>
      <c r="C20" s="61"/>
      <c r="D20" s="61"/>
      <c r="E20" s="61"/>
      <c r="F20" s="61"/>
      <c r="G20" s="61"/>
      <c r="H20" s="61"/>
      <c r="I20" s="61"/>
      <c r="J20" s="61"/>
      <c r="K20" s="61"/>
      <c r="L20" s="61"/>
      <c r="M20" s="61"/>
      <c r="N20" s="61"/>
      <c r="O20" s="61"/>
      <c r="P20" s="61"/>
      <c r="Q20" s="61"/>
      <c r="R20" s="61"/>
    </row>
    <row r="21" spans="1:18">
      <c r="A21" s="61"/>
      <c r="B21" s="61"/>
      <c r="C21" s="61"/>
      <c r="D21" s="61"/>
      <c r="E21" s="61"/>
      <c r="F21" s="61"/>
      <c r="G21" s="61"/>
      <c r="H21" s="61"/>
      <c r="I21" s="61"/>
      <c r="J21" s="61"/>
      <c r="K21" s="61"/>
      <c r="L21" s="61"/>
      <c r="M21" s="61"/>
      <c r="N21" s="61"/>
      <c r="O21" s="61"/>
      <c r="P21" s="61"/>
      <c r="Q21" s="61"/>
      <c r="R21" s="61"/>
    </row>
    <row r="22" spans="1:18">
      <c r="A22" s="61"/>
      <c r="B22" s="61"/>
      <c r="C22" s="61"/>
      <c r="D22" s="61"/>
      <c r="E22" s="61"/>
      <c r="F22" s="61"/>
      <c r="G22" s="61"/>
      <c r="H22" s="61"/>
      <c r="I22" s="61"/>
      <c r="J22" s="61"/>
      <c r="K22" s="61"/>
      <c r="L22" s="61"/>
      <c r="M22" s="61"/>
      <c r="N22" s="61"/>
      <c r="O22" s="61"/>
      <c r="P22" s="61"/>
      <c r="Q22" s="61"/>
      <c r="R22" s="61"/>
    </row>
    <row r="23" spans="1:18">
      <c r="A23" s="61"/>
      <c r="B23" s="61"/>
      <c r="C23" s="61"/>
      <c r="D23" s="61"/>
      <c r="E23" s="61"/>
      <c r="F23" s="61"/>
      <c r="G23" s="61"/>
      <c r="H23" s="61"/>
      <c r="I23" s="61"/>
      <c r="J23" s="61"/>
      <c r="K23" s="61"/>
      <c r="L23" s="61"/>
      <c r="M23" s="61"/>
      <c r="N23" s="61"/>
      <c r="O23" s="61"/>
      <c r="P23" s="61"/>
      <c r="Q23" s="61"/>
      <c r="R23" s="61"/>
    </row>
    <row r="24" spans="1:18">
      <c r="A24" s="61"/>
      <c r="B24" s="67" t="s">
        <v>211</v>
      </c>
      <c r="C24" s="67"/>
      <c r="D24" s="67"/>
      <c r="E24" s="67"/>
      <c r="F24" s="67"/>
      <c r="G24" s="67"/>
      <c r="H24" s="67">
        <f>SUM(C26:H26)</f>
        <v>4</v>
      </c>
      <c r="I24" s="61"/>
      <c r="J24" s="67" t="s">
        <v>212</v>
      </c>
      <c r="K24" s="67"/>
      <c r="L24" s="67"/>
      <c r="M24" s="67"/>
      <c r="N24" s="67"/>
      <c r="O24" s="67"/>
      <c r="P24" s="67">
        <f>SUM(K26:P26)</f>
        <v>4</v>
      </c>
      <c r="Q24" s="61"/>
      <c r="R24" s="61"/>
    </row>
    <row r="25" spans="1:18" ht="15.75">
      <c r="A25" s="61"/>
      <c r="B25" s="65" t="s">
        <v>55</v>
      </c>
      <c r="C25" s="66" t="s">
        <v>61</v>
      </c>
      <c r="D25" s="66" t="s">
        <v>60</v>
      </c>
      <c r="E25" s="66" t="s">
        <v>59</v>
      </c>
      <c r="F25" s="66" t="s">
        <v>58</v>
      </c>
      <c r="G25" s="66" t="s">
        <v>56</v>
      </c>
      <c r="H25" s="66" t="s">
        <v>57</v>
      </c>
      <c r="I25" s="61"/>
      <c r="J25" s="65" t="s">
        <v>55</v>
      </c>
      <c r="K25" s="66" t="s">
        <v>61</v>
      </c>
      <c r="L25" s="66" t="s">
        <v>60</v>
      </c>
      <c r="M25" s="66" t="s">
        <v>59</v>
      </c>
      <c r="N25" s="66" t="s">
        <v>58</v>
      </c>
      <c r="O25" s="66" t="s">
        <v>56</v>
      </c>
      <c r="P25" s="66" t="s">
        <v>57</v>
      </c>
      <c r="Q25" s="61"/>
      <c r="R25" s="61"/>
    </row>
    <row r="26" spans="1:18">
      <c r="A26" s="61"/>
      <c r="B26" s="63" t="s">
        <v>0</v>
      </c>
      <c r="C26" s="63">
        <f>COUNTIF('REKOD PRESTASI MURID SENI '!$G$10:$G$59,1)</f>
        <v>0</v>
      </c>
      <c r="D26" s="63">
        <f>COUNTIF('REKOD PRESTASI MURID SENI '!$G$10:$G$59,2)</f>
        <v>0</v>
      </c>
      <c r="E26" s="63">
        <f>COUNTIF('REKOD PRESTASI MURID SENI '!$G$10:$G$59,3)</f>
        <v>1</v>
      </c>
      <c r="F26" s="63">
        <f>COUNTIF('REKOD PRESTASI MURID SENI '!$G$10:$G$59,4)</f>
        <v>0</v>
      </c>
      <c r="G26" s="63">
        <f>COUNTIF('REKOD PRESTASI MURID SENI '!$G$10:$G$59,5)</f>
        <v>0</v>
      </c>
      <c r="H26" s="63">
        <f>COUNTIF('REKOD PRESTASI MURID SENI '!$G$10:$G$59,6)</f>
        <v>3</v>
      </c>
      <c r="I26" s="61"/>
      <c r="J26" s="63" t="s">
        <v>0</v>
      </c>
      <c r="K26" s="63">
        <f>COUNTIF('REKOD PRESTASI MURID SENI '!$H$10:$H$59,1)</f>
        <v>0</v>
      </c>
      <c r="L26" s="63">
        <f>COUNTIF('REKOD PRESTASI MURID SENI '!$H$10:$H$59,2)</f>
        <v>0</v>
      </c>
      <c r="M26" s="63">
        <f>COUNTIF('REKOD PRESTASI MURID SENI '!$H$10:$H$59,3)</f>
        <v>0</v>
      </c>
      <c r="N26" s="63">
        <f>COUNTIF('REKOD PRESTASI MURID SENI '!$H$10:$H$59,4)</f>
        <v>1</v>
      </c>
      <c r="O26" s="63">
        <f>COUNTIF('REKOD PRESTASI MURID SENI '!$H$10:$H$59,5)</f>
        <v>0</v>
      </c>
      <c r="P26" s="63">
        <f>COUNTIF('REKOD PRESTASI MURID SENI '!$H$10:$H$59,6)</f>
        <v>3</v>
      </c>
      <c r="Q26" s="61"/>
      <c r="R26" s="61"/>
    </row>
    <row r="27" spans="1:18">
      <c r="A27" s="61"/>
      <c r="B27" s="64"/>
      <c r="C27" s="64"/>
      <c r="D27" s="64"/>
      <c r="E27" s="64"/>
      <c r="F27" s="64"/>
      <c r="G27" s="64"/>
      <c r="H27" s="64"/>
      <c r="I27" s="61"/>
      <c r="J27" s="64"/>
      <c r="K27" s="64"/>
      <c r="L27" s="64"/>
      <c r="M27" s="64"/>
      <c r="N27" s="64"/>
      <c r="O27" s="64"/>
      <c r="P27" s="64"/>
      <c r="Q27" s="61"/>
      <c r="R27" s="61"/>
    </row>
    <row r="28" spans="1:18">
      <c r="A28" s="61"/>
      <c r="B28" s="64"/>
      <c r="C28" s="64"/>
      <c r="D28" s="64"/>
      <c r="E28" s="64"/>
      <c r="F28" s="64"/>
      <c r="G28" s="64"/>
      <c r="H28" s="64"/>
      <c r="I28" s="61"/>
      <c r="J28" s="64"/>
      <c r="K28" s="64"/>
      <c r="L28" s="64"/>
      <c r="M28" s="64"/>
      <c r="N28" s="64"/>
      <c r="O28" s="64"/>
      <c r="P28" s="64"/>
      <c r="Q28" s="61"/>
      <c r="R28" s="61"/>
    </row>
    <row r="29" spans="1:18">
      <c r="A29" s="61"/>
      <c r="B29" s="64"/>
      <c r="C29" s="64"/>
      <c r="D29" s="64"/>
      <c r="E29" s="64"/>
      <c r="F29" s="64"/>
      <c r="G29" s="64"/>
      <c r="H29" s="64"/>
      <c r="I29" s="61"/>
      <c r="J29" s="64"/>
      <c r="K29" s="64"/>
      <c r="L29" s="64"/>
      <c r="M29" s="64"/>
      <c r="N29" s="64"/>
      <c r="O29" s="64"/>
      <c r="P29" s="64"/>
      <c r="Q29" s="61"/>
      <c r="R29" s="61"/>
    </row>
    <row r="30" spans="1:18">
      <c r="A30" s="61"/>
      <c r="B30" s="64"/>
      <c r="C30" s="64"/>
      <c r="D30" s="64"/>
      <c r="E30" s="64"/>
      <c r="F30" s="64"/>
      <c r="G30" s="64"/>
      <c r="H30" s="64"/>
      <c r="I30" s="61"/>
      <c r="J30" s="64"/>
      <c r="K30" s="64"/>
      <c r="L30" s="64"/>
      <c r="M30" s="64"/>
      <c r="N30" s="64"/>
      <c r="O30" s="64"/>
      <c r="P30" s="64"/>
      <c r="Q30" s="61"/>
      <c r="R30" s="61"/>
    </row>
    <row r="31" spans="1:18">
      <c r="A31" s="61"/>
      <c r="B31" s="64"/>
      <c r="C31" s="64"/>
      <c r="D31" s="64"/>
      <c r="E31" s="64"/>
      <c r="F31" s="64"/>
      <c r="G31" s="64"/>
      <c r="H31" s="64"/>
      <c r="I31" s="61"/>
      <c r="J31" s="64"/>
      <c r="K31" s="64"/>
      <c r="L31" s="64"/>
      <c r="M31" s="64"/>
      <c r="N31" s="64"/>
      <c r="O31" s="64"/>
      <c r="P31" s="64"/>
      <c r="Q31" s="61"/>
      <c r="R31" s="61"/>
    </row>
    <row r="32" spans="1:18">
      <c r="A32" s="61"/>
      <c r="B32" s="64"/>
      <c r="C32" s="64"/>
      <c r="D32" s="64"/>
      <c r="E32" s="64"/>
      <c r="F32" s="64"/>
      <c r="G32" s="64"/>
      <c r="H32" s="64"/>
      <c r="I32" s="61"/>
      <c r="J32" s="64"/>
      <c r="K32" s="64"/>
      <c r="L32" s="64"/>
      <c r="M32" s="64"/>
      <c r="N32" s="64"/>
      <c r="O32" s="64"/>
      <c r="P32" s="64"/>
      <c r="Q32" s="61"/>
      <c r="R32" s="61"/>
    </row>
    <row r="33" spans="1:18">
      <c r="A33" s="61"/>
      <c r="B33" s="64"/>
      <c r="C33" s="64"/>
      <c r="D33" s="64"/>
      <c r="E33" s="64"/>
      <c r="F33" s="64"/>
      <c r="G33" s="64"/>
      <c r="H33" s="64"/>
      <c r="I33" s="61"/>
      <c r="J33" s="64"/>
      <c r="K33" s="64"/>
      <c r="L33" s="64"/>
      <c r="M33" s="64"/>
      <c r="N33" s="64"/>
      <c r="O33" s="64"/>
      <c r="P33" s="64"/>
      <c r="Q33" s="61"/>
      <c r="R33" s="61"/>
    </row>
    <row r="34" spans="1:18">
      <c r="A34" s="61"/>
      <c r="B34" s="64"/>
      <c r="C34" s="64"/>
      <c r="D34" s="64"/>
      <c r="E34" s="64"/>
      <c r="F34" s="64"/>
      <c r="G34" s="64"/>
      <c r="H34" s="64"/>
      <c r="I34" s="61"/>
      <c r="J34" s="64"/>
      <c r="K34" s="64"/>
      <c r="L34" s="64"/>
      <c r="M34" s="64"/>
      <c r="N34" s="64"/>
      <c r="O34" s="64"/>
      <c r="P34" s="64"/>
      <c r="Q34" s="61"/>
      <c r="R34" s="61"/>
    </row>
    <row r="35" spans="1:18">
      <c r="A35" s="61"/>
      <c r="B35" s="64"/>
      <c r="C35" s="64"/>
      <c r="D35" s="64"/>
      <c r="E35" s="64"/>
      <c r="F35" s="64"/>
      <c r="G35" s="64"/>
      <c r="H35" s="64"/>
      <c r="I35" s="61"/>
      <c r="J35" s="64"/>
      <c r="K35" s="64"/>
      <c r="L35" s="64"/>
      <c r="M35" s="64"/>
      <c r="N35" s="64"/>
      <c r="O35" s="64"/>
      <c r="P35" s="64"/>
      <c r="Q35" s="61"/>
      <c r="R35" s="61"/>
    </row>
    <row r="36" spans="1:18">
      <c r="A36" s="61"/>
      <c r="B36" s="64"/>
      <c r="C36" s="64"/>
      <c r="D36" s="64"/>
      <c r="E36" s="64"/>
      <c r="F36" s="64"/>
      <c r="G36" s="64"/>
      <c r="H36" s="64"/>
      <c r="I36" s="61"/>
      <c r="J36" s="64"/>
      <c r="K36" s="64"/>
      <c r="L36" s="64"/>
      <c r="M36" s="64"/>
      <c r="N36" s="64"/>
      <c r="O36" s="64"/>
      <c r="P36" s="64"/>
      <c r="Q36" s="61"/>
      <c r="R36" s="61"/>
    </row>
    <row r="37" spans="1:18">
      <c r="A37" s="61"/>
      <c r="B37" s="64"/>
      <c r="C37" s="64"/>
      <c r="D37" s="64"/>
      <c r="E37" s="64"/>
      <c r="F37" s="64"/>
      <c r="G37" s="64"/>
      <c r="H37" s="64"/>
      <c r="I37" s="61"/>
      <c r="J37" s="64"/>
      <c r="K37" s="64"/>
      <c r="L37" s="64"/>
      <c r="M37" s="64"/>
      <c r="N37" s="64"/>
      <c r="O37" s="64"/>
      <c r="P37" s="64"/>
      <c r="Q37" s="61"/>
      <c r="R37" s="61"/>
    </row>
    <row r="38" spans="1:18">
      <c r="A38" s="61"/>
      <c r="B38" s="64"/>
      <c r="C38" s="64"/>
      <c r="D38" s="64"/>
      <c r="E38" s="64"/>
      <c r="F38" s="64"/>
      <c r="G38" s="64"/>
      <c r="H38" s="64"/>
      <c r="I38" s="61"/>
      <c r="J38" s="64"/>
      <c r="K38" s="64"/>
      <c r="L38" s="64"/>
      <c r="M38" s="64"/>
      <c r="N38" s="64"/>
      <c r="O38" s="64"/>
      <c r="P38" s="64"/>
      <c r="Q38" s="61"/>
      <c r="R38" s="61"/>
    </row>
    <row r="39" spans="1:18">
      <c r="A39" s="61"/>
      <c r="B39" s="64"/>
      <c r="C39" s="64"/>
      <c r="D39" s="64"/>
      <c r="E39" s="64"/>
      <c r="F39" s="64"/>
      <c r="G39" s="64"/>
      <c r="H39" s="64"/>
      <c r="I39" s="61"/>
      <c r="J39" s="64"/>
      <c r="K39" s="64"/>
      <c r="L39" s="64"/>
      <c r="M39" s="64"/>
      <c r="N39" s="64"/>
      <c r="O39" s="64"/>
      <c r="P39" s="64"/>
      <c r="Q39" s="61"/>
      <c r="R39" s="61"/>
    </row>
    <row r="40" spans="1:18">
      <c r="A40" s="61"/>
      <c r="B40" s="61"/>
      <c r="C40" s="61"/>
      <c r="D40" s="61"/>
      <c r="E40" s="61"/>
      <c r="F40" s="61"/>
      <c r="G40" s="61"/>
      <c r="H40" s="61"/>
      <c r="I40" s="61"/>
      <c r="J40" s="61"/>
      <c r="K40" s="61"/>
      <c r="L40" s="61"/>
      <c r="M40" s="61"/>
      <c r="N40" s="61"/>
      <c r="O40" s="61"/>
      <c r="P40" s="61"/>
      <c r="Q40" s="61"/>
      <c r="R40" s="61"/>
    </row>
    <row r="41" spans="1:18">
      <c r="A41" s="61"/>
      <c r="B41" s="62"/>
      <c r="C41" s="62"/>
      <c r="D41" s="62"/>
      <c r="E41" s="62"/>
      <c r="F41" s="62"/>
      <c r="G41" s="62"/>
      <c r="H41" s="62"/>
      <c r="I41" s="61"/>
      <c r="J41" s="61"/>
      <c r="K41" s="61"/>
      <c r="L41" s="61"/>
      <c r="M41" s="61"/>
      <c r="N41" s="61"/>
      <c r="O41" s="61"/>
      <c r="P41" s="61"/>
      <c r="Q41" s="61"/>
      <c r="R41" s="61"/>
    </row>
    <row r="42" spans="1:18">
      <c r="A42" s="61"/>
      <c r="B42" s="67" t="s">
        <v>213</v>
      </c>
      <c r="C42" s="67"/>
      <c r="D42" s="67"/>
      <c r="E42" s="67"/>
      <c r="F42" s="67"/>
      <c r="G42" s="67"/>
      <c r="H42" s="67">
        <f>SUM(C44:H44)</f>
        <v>4</v>
      </c>
      <c r="I42" s="61"/>
      <c r="J42" s="67" t="s">
        <v>214</v>
      </c>
      <c r="K42" s="67"/>
      <c r="L42" s="67"/>
      <c r="M42" s="67"/>
      <c r="N42" s="67"/>
      <c r="O42" s="67"/>
      <c r="P42" s="67">
        <f>SUM(K44:P44)</f>
        <v>4</v>
      </c>
      <c r="Q42" s="61"/>
      <c r="R42" s="61"/>
    </row>
    <row r="43" spans="1:18" ht="15.75">
      <c r="A43" s="61"/>
      <c r="B43" s="65" t="s">
        <v>55</v>
      </c>
      <c r="C43" s="66" t="s">
        <v>61</v>
      </c>
      <c r="D43" s="66" t="s">
        <v>60</v>
      </c>
      <c r="E43" s="66" t="s">
        <v>59</v>
      </c>
      <c r="F43" s="66" t="s">
        <v>58</v>
      </c>
      <c r="G43" s="66" t="s">
        <v>56</v>
      </c>
      <c r="H43" s="66" t="s">
        <v>57</v>
      </c>
      <c r="I43" s="61"/>
      <c r="J43" s="65" t="s">
        <v>55</v>
      </c>
      <c r="K43" s="66" t="s">
        <v>61</v>
      </c>
      <c r="L43" s="66" t="s">
        <v>60</v>
      </c>
      <c r="M43" s="66" t="s">
        <v>59</v>
      </c>
      <c r="N43" s="66" t="s">
        <v>58</v>
      </c>
      <c r="O43" s="66" t="s">
        <v>56</v>
      </c>
      <c r="P43" s="66" t="s">
        <v>57</v>
      </c>
      <c r="Q43" s="61"/>
      <c r="R43" s="61"/>
    </row>
    <row r="44" spans="1:18">
      <c r="A44" s="61"/>
      <c r="B44" s="63" t="s">
        <v>0</v>
      </c>
      <c r="C44" s="63">
        <f>COUNTIF('REKOD PRESTASI MURID SENI '!$I$10:$I$59,1)</f>
        <v>0</v>
      </c>
      <c r="D44" s="63">
        <f>COUNTIF('REKOD PRESTASI MURID SENI '!$I$10:$I$59,2)</f>
        <v>0</v>
      </c>
      <c r="E44" s="63">
        <f>COUNTIF('REKOD PRESTASI MURID SENI '!$I$10:$I$59,3)</f>
        <v>0</v>
      </c>
      <c r="F44" s="63">
        <f>COUNTIF('REKOD PRESTASI MURID SENI '!$I$10:$I$59,4)</f>
        <v>1</v>
      </c>
      <c r="G44" s="63">
        <f>COUNTIF('REKOD PRESTASI MURID SENI '!$I$10:$I$59,5)</f>
        <v>1</v>
      </c>
      <c r="H44" s="63">
        <f>COUNTIF('REKOD PRESTASI MURID SENI '!$I$10:$I$59,6)</f>
        <v>2</v>
      </c>
      <c r="I44" s="61"/>
      <c r="J44" s="63" t="s">
        <v>0</v>
      </c>
      <c r="K44" s="63">
        <f>COUNTIF('REKOD PRESTASI MURID SENI '!$J$10:$J$59,1)</f>
        <v>0</v>
      </c>
      <c r="L44" s="63">
        <f>COUNTIF('REKOD PRESTASI MURID SENI '!$J$10:$J$59,2)</f>
        <v>0</v>
      </c>
      <c r="M44" s="63">
        <f>COUNTIF('REKOD PRESTASI MURID SENI '!$J$10:$J$59,3)</f>
        <v>1</v>
      </c>
      <c r="N44" s="63">
        <f>COUNTIF('REKOD PRESTASI MURID SENI '!$J$10:$J$59,4)</f>
        <v>0</v>
      </c>
      <c r="O44" s="63">
        <f>COUNTIF('REKOD PRESTASI MURID SENI '!$J$10:$J$59,5)</f>
        <v>1</v>
      </c>
      <c r="P44" s="63">
        <f>COUNTIF('REKOD PRESTASI MURID SENI '!$J$10:$J$59,6)</f>
        <v>2</v>
      </c>
      <c r="Q44" s="61"/>
      <c r="R44" s="61"/>
    </row>
    <row r="45" spans="1:18">
      <c r="A45" s="61"/>
      <c r="B45" s="64"/>
      <c r="C45" s="64"/>
      <c r="D45" s="64"/>
      <c r="E45" s="64"/>
      <c r="F45" s="64"/>
      <c r="G45" s="64"/>
      <c r="H45" s="64"/>
      <c r="I45" s="61"/>
      <c r="J45" s="64"/>
      <c r="K45" s="64"/>
      <c r="L45" s="64"/>
      <c r="M45" s="64"/>
      <c r="N45" s="64"/>
      <c r="O45" s="64"/>
      <c r="P45" s="64"/>
      <c r="Q45" s="61"/>
      <c r="R45" s="61"/>
    </row>
    <row r="46" spans="1:18">
      <c r="A46" s="61"/>
      <c r="B46" s="64"/>
      <c r="C46" s="64"/>
      <c r="D46" s="64"/>
      <c r="E46" s="64"/>
      <c r="F46" s="64"/>
      <c r="G46" s="64"/>
      <c r="H46" s="64"/>
      <c r="I46" s="61"/>
      <c r="J46" s="64"/>
      <c r="K46" s="64"/>
      <c r="L46" s="64"/>
      <c r="M46" s="64"/>
      <c r="N46" s="64"/>
      <c r="O46" s="64"/>
      <c r="P46" s="64"/>
      <c r="Q46" s="61"/>
      <c r="R46" s="61"/>
    </row>
    <row r="47" spans="1:18">
      <c r="A47" s="61"/>
      <c r="B47" s="64"/>
      <c r="C47" s="64"/>
      <c r="D47" s="64"/>
      <c r="E47" s="64"/>
      <c r="F47" s="64"/>
      <c r="G47" s="64"/>
      <c r="H47" s="64"/>
      <c r="I47" s="61"/>
      <c r="J47" s="64"/>
      <c r="K47" s="64"/>
      <c r="L47" s="64"/>
      <c r="M47" s="64"/>
      <c r="N47" s="64"/>
      <c r="O47" s="64"/>
      <c r="P47" s="64"/>
      <c r="Q47" s="61"/>
      <c r="R47" s="61"/>
    </row>
    <row r="48" spans="1:18">
      <c r="A48" s="61"/>
      <c r="B48" s="64"/>
      <c r="C48" s="64"/>
      <c r="D48" s="64"/>
      <c r="E48" s="64"/>
      <c r="F48" s="64"/>
      <c r="G48" s="64"/>
      <c r="H48" s="64"/>
      <c r="I48" s="61"/>
      <c r="J48" s="64"/>
      <c r="K48" s="64"/>
      <c r="L48" s="64"/>
      <c r="M48" s="64"/>
      <c r="N48" s="64"/>
      <c r="O48" s="64"/>
      <c r="P48" s="64"/>
      <c r="Q48" s="61"/>
      <c r="R48" s="61"/>
    </row>
    <row r="49" spans="1:18">
      <c r="A49" s="61"/>
      <c r="B49" s="64"/>
      <c r="C49" s="64"/>
      <c r="D49" s="64"/>
      <c r="E49" s="64"/>
      <c r="F49" s="64"/>
      <c r="G49" s="64"/>
      <c r="H49" s="64"/>
      <c r="I49" s="61"/>
      <c r="J49" s="64"/>
      <c r="K49" s="64"/>
      <c r="L49" s="64"/>
      <c r="M49" s="64"/>
      <c r="N49" s="64"/>
      <c r="O49" s="64"/>
      <c r="P49" s="64"/>
      <c r="Q49" s="61"/>
      <c r="R49" s="61"/>
    </row>
    <row r="50" spans="1:18">
      <c r="A50" s="61"/>
      <c r="B50" s="64"/>
      <c r="C50" s="64"/>
      <c r="D50" s="64"/>
      <c r="E50" s="64"/>
      <c r="F50" s="64"/>
      <c r="G50" s="64"/>
      <c r="H50" s="64"/>
      <c r="I50" s="61"/>
      <c r="J50" s="64"/>
      <c r="K50" s="64"/>
      <c r="L50" s="64"/>
      <c r="M50" s="64"/>
      <c r="N50" s="64"/>
      <c r="O50" s="64"/>
      <c r="P50" s="64"/>
      <c r="Q50" s="61"/>
      <c r="R50" s="61"/>
    </row>
    <row r="51" spans="1:18">
      <c r="A51" s="61"/>
      <c r="B51" s="64"/>
      <c r="C51" s="64"/>
      <c r="D51" s="64"/>
      <c r="E51" s="64"/>
      <c r="F51" s="64"/>
      <c r="G51" s="64"/>
      <c r="H51" s="64"/>
      <c r="I51" s="61"/>
      <c r="J51" s="64"/>
      <c r="K51" s="64"/>
      <c r="L51" s="64"/>
      <c r="M51" s="64"/>
      <c r="N51" s="64"/>
      <c r="O51" s="64"/>
      <c r="P51" s="64"/>
      <c r="Q51" s="61"/>
      <c r="R51" s="61"/>
    </row>
    <row r="52" spans="1:18">
      <c r="A52" s="61"/>
      <c r="B52" s="64"/>
      <c r="C52" s="64"/>
      <c r="D52" s="64"/>
      <c r="E52" s="64"/>
      <c r="F52" s="64"/>
      <c r="G52" s="64"/>
      <c r="H52" s="64"/>
      <c r="I52" s="61"/>
      <c r="J52" s="64"/>
      <c r="K52" s="64"/>
      <c r="L52" s="64"/>
      <c r="M52" s="64"/>
      <c r="N52" s="64"/>
      <c r="O52" s="64"/>
      <c r="P52" s="64"/>
      <c r="Q52" s="61"/>
      <c r="R52" s="61"/>
    </row>
    <row r="53" spans="1:18">
      <c r="A53" s="61"/>
      <c r="B53" s="64"/>
      <c r="C53" s="64"/>
      <c r="D53" s="64"/>
      <c r="E53" s="64"/>
      <c r="F53" s="64"/>
      <c r="G53" s="64"/>
      <c r="H53" s="64"/>
      <c r="I53" s="61"/>
      <c r="J53" s="64"/>
      <c r="K53" s="64"/>
      <c r="L53" s="64"/>
      <c r="M53" s="64"/>
      <c r="N53" s="64"/>
      <c r="O53" s="64"/>
      <c r="P53" s="64"/>
      <c r="Q53" s="61"/>
      <c r="R53" s="61"/>
    </row>
    <row r="54" spans="1:18">
      <c r="A54" s="61"/>
      <c r="B54" s="64"/>
      <c r="C54" s="64"/>
      <c r="D54" s="64"/>
      <c r="E54" s="64"/>
      <c r="F54" s="64"/>
      <c r="G54" s="64"/>
      <c r="H54" s="64"/>
      <c r="I54" s="61"/>
      <c r="J54" s="64"/>
      <c r="K54" s="64"/>
      <c r="L54" s="64"/>
      <c r="M54" s="64"/>
      <c r="N54" s="64"/>
      <c r="O54" s="64"/>
      <c r="P54" s="64"/>
      <c r="Q54" s="61"/>
      <c r="R54" s="61"/>
    </row>
    <row r="55" spans="1:18">
      <c r="A55" s="61"/>
      <c r="B55" s="64"/>
      <c r="C55" s="64"/>
      <c r="D55" s="64"/>
      <c r="E55" s="64"/>
      <c r="F55" s="64"/>
      <c r="G55" s="64"/>
      <c r="H55" s="64"/>
      <c r="I55" s="61"/>
      <c r="J55" s="64"/>
      <c r="K55" s="64"/>
      <c r="L55" s="64"/>
      <c r="M55" s="64"/>
      <c r="N55" s="64"/>
      <c r="O55" s="64"/>
      <c r="P55" s="64"/>
      <c r="Q55" s="61"/>
      <c r="R55" s="61"/>
    </row>
    <row r="56" spans="1:18">
      <c r="A56" s="61"/>
      <c r="B56" s="64"/>
      <c r="C56" s="64"/>
      <c r="D56" s="64"/>
      <c r="E56" s="64"/>
      <c r="F56" s="64"/>
      <c r="G56" s="64"/>
      <c r="H56" s="64"/>
      <c r="I56" s="61"/>
      <c r="J56" s="64"/>
      <c r="K56" s="64"/>
      <c r="L56" s="64"/>
      <c r="M56" s="64"/>
      <c r="N56" s="64"/>
      <c r="O56" s="64"/>
      <c r="P56" s="64"/>
      <c r="Q56" s="61"/>
      <c r="R56" s="61"/>
    </row>
    <row r="57" spans="1:18">
      <c r="A57" s="61"/>
      <c r="B57" s="64"/>
      <c r="C57" s="64"/>
      <c r="D57" s="64"/>
      <c r="E57" s="64"/>
      <c r="F57" s="64"/>
      <c r="G57" s="64"/>
      <c r="H57" s="64"/>
      <c r="I57" s="61"/>
      <c r="J57" s="64"/>
      <c r="K57" s="64"/>
      <c r="L57" s="64"/>
      <c r="M57" s="64"/>
      <c r="N57" s="64"/>
      <c r="O57" s="64"/>
      <c r="P57" s="64"/>
      <c r="Q57" s="61"/>
      <c r="R57" s="61"/>
    </row>
    <row r="58" spans="1:18">
      <c r="A58" s="61"/>
      <c r="B58" s="61"/>
      <c r="C58" s="61"/>
      <c r="D58" s="61"/>
      <c r="E58" s="61"/>
      <c r="F58" s="61"/>
      <c r="G58" s="61"/>
      <c r="H58" s="61"/>
      <c r="I58" s="61"/>
      <c r="J58" s="61"/>
      <c r="K58" s="61"/>
      <c r="L58" s="61"/>
      <c r="M58" s="61"/>
      <c r="N58" s="61"/>
      <c r="O58" s="61"/>
      <c r="P58" s="61"/>
      <c r="Q58" s="61"/>
      <c r="R58" s="61"/>
    </row>
    <row r="59" spans="1:18">
      <c r="A59" s="61"/>
      <c r="B59" s="61"/>
      <c r="C59" s="61"/>
      <c r="D59" s="61"/>
      <c r="E59" s="61"/>
      <c r="F59" s="61"/>
      <c r="G59" s="61"/>
      <c r="H59" s="61"/>
      <c r="I59" s="61"/>
      <c r="J59" s="61"/>
      <c r="K59" s="61"/>
      <c r="L59" s="61"/>
      <c r="M59" s="61"/>
      <c r="N59" s="61"/>
      <c r="O59" s="61"/>
      <c r="P59" s="61"/>
      <c r="Q59" s="61"/>
      <c r="R59" s="61"/>
    </row>
    <row r="60" spans="1:18">
      <c r="A60" s="61"/>
      <c r="B60" s="67" t="s">
        <v>215</v>
      </c>
      <c r="C60" s="67"/>
      <c r="D60" s="67"/>
      <c r="E60" s="67"/>
      <c r="F60" s="67"/>
      <c r="G60" s="67"/>
      <c r="H60" s="67">
        <f>SUM(C62:H62)</f>
        <v>4</v>
      </c>
      <c r="I60" s="61"/>
      <c r="J60" s="67" t="s">
        <v>216</v>
      </c>
      <c r="K60" s="67"/>
      <c r="L60" s="67"/>
      <c r="M60" s="67"/>
      <c r="N60" s="67"/>
      <c r="O60" s="67"/>
      <c r="P60" s="67">
        <f>SUM(K62:P62)</f>
        <v>4</v>
      </c>
      <c r="Q60" s="61"/>
      <c r="R60" s="61"/>
    </row>
    <row r="61" spans="1:18" ht="15.75">
      <c r="A61" s="61"/>
      <c r="B61" s="65" t="s">
        <v>55</v>
      </c>
      <c r="C61" s="66" t="s">
        <v>61</v>
      </c>
      <c r="D61" s="66" t="s">
        <v>60</v>
      </c>
      <c r="E61" s="66" t="s">
        <v>59</v>
      </c>
      <c r="F61" s="66" t="s">
        <v>58</v>
      </c>
      <c r="G61" s="66" t="s">
        <v>56</v>
      </c>
      <c r="H61" s="66" t="s">
        <v>57</v>
      </c>
      <c r="I61" s="61"/>
      <c r="J61" s="65" t="s">
        <v>55</v>
      </c>
      <c r="K61" s="66" t="s">
        <v>61</v>
      </c>
      <c r="L61" s="66" t="s">
        <v>60</v>
      </c>
      <c r="M61" s="66" t="s">
        <v>59</v>
      </c>
      <c r="N61" s="66" t="s">
        <v>58</v>
      </c>
      <c r="O61" s="66" t="s">
        <v>56</v>
      </c>
      <c r="P61" s="66" t="s">
        <v>57</v>
      </c>
      <c r="Q61" s="61"/>
      <c r="R61" s="61"/>
    </row>
    <row r="62" spans="1:18">
      <c r="A62" s="61"/>
      <c r="B62" s="63" t="s">
        <v>0</v>
      </c>
      <c r="C62" s="63">
        <f>COUNTIF('REKOD PRESTASI MURID SENI '!$L$10:$L$59,1)</f>
        <v>0</v>
      </c>
      <c r="D62" s="63">
        <f>COUNTIF('REKOD PRESTASI MURID SENI '!$L$10:$L$59,2)</f>
        <v>0</v>
      </c>
      <c r="E62" s="63">
        <f>COUNTIF('REKOD PRESTASI MURID SENI '!$L$10:$L$59,3)</f>
        <v>0</v>
      </c>
      <c r="F62" s="63">
        <f>COUNTIF('REKOD PRESTASI MURID SENI '!$L$10:$L$59,4)</f>
        <v>1</v>
      </c>
      <c r="G62" s="63">
        <f>COUNTIF('REKOD PRESTASI MURID SENI '!$L$10:$L$59,5)</f>
        <v>0</v>
      </c>
      <c r="H62" s="63">
        <f>COUNTIF('REKOD PRESTASI MURID SENI '!$L$10:$L$59,6)</f>
        <v>3</v>
      </c>
      <c r="I62" s="61"/>
      <c r="J62" s="63" t="s">
        <v>0</v>
      </c>
      <c r="K62" s="63">
        <f>COUNTIF('REKOD PRESTASI MURID SENI '!$M$10:$M$59,1)</f>
        <v>0</v>
      </c>
      <c r="L62" s="63">
        <f>COUNTIF('REKOD PRESTASI MURID SENI '!$M$10:$M$59,2)</f>
        <v>0</v>
      </c>
      <c r="M62" s="63">
        <f>COUNTIF('REKOD PRESTASI MURID SENI '!$M$10:$M$59,3)</f>
        <v>0</v>
      </c>
      <c r="N62" s="63">
        <f>COUNTIF('REKOD PRESTASI MURID SENI '!$M$10:$M$59,4)</f>
        <v>1</v>
      </c>
      <c r="O62" s="63">
        <f>COUNTIF('REKOD PRESTASI MURID SENI '!$M$10:$M$59,5)</f>
        <v>0</v>
      </c>
      <c r="P62" s="63">
        <f>COUNTIF('REKOD PRESTASI MURID SENI '!$M$10:$M$59,6)</f>
        <v>3</v>
      </c>
      <c r="Q62" s="61"/>
      <c r="R62" s="61"/>
    </row>
    <row r="63" spans="1:18">
      <c r="A63" s="61"/>
      <c r="B63" s="64"/>
      <c r="C63" s="64"/>
      <c r="D63" s="64"/>
      <c r="E63" s="64"/>
      <c r="F63" s="64"/>
      <c r="G63" s="64"/>
      <c r="H63" s="64"/>
      <c r="I63" s="61"/>
      <c r="J63" s="64"/>
      <c r="K63" s="64"/>
      <c r="L63" s="64"/>
      <c r="M63" s="64"/>
      <c r="N63" s="64"/>
      <c r="O63" s="64"/>
      <c r="P63" s="64"/>
      <c r="Q63" s="61"/>
      <c r="R63" s="61"/>
    </row>
    <row r="64" spans="1:18">
      <c r="A64" s="61"/>
      <c r="B64" s="64"/>
      <c r="C64" s="64"/>
      <c r="D64" s="64"/>
      <c r="E64" s="64"/>
      <c r="F64" s="64"/>
      <c r="G64" s="64"/>
      <c r="H64" s="64"/>
      <c r="I64" s="61"/>
      <c r="J64" s="64"/>
      <c r="K64" s="64"/>
      <c r="L64" s="64"/>
      <c r="M64" s="64"/>
      <c r="N64" s="64"/>
      <c r="O64" s="64"/>
      <c r="P64" s="64"/>
      <c r="Q64" s="61"/>
      <c r="R64" s="61"/>
    </row>
    <row r="65" spans="1:18">
      <c r="A65" s="61"/>
      <c r="B65" s="64"/>
      <c r="C65" s="64"/>
      <c r="D65" s="64"/>
      <c r="E65" s="64"/>
      <c r="F65" s="64"/>
      <c r="G65" s="64"/>
      <c r="H65" s="64"/>
      <c r="I65" s="61"/>
      <c r="J65" s="64"/>
      <c r="K65" s="64"/>
      <c r="L65" s="64"/>
      <c r="M65" s="64"/>
      <c r="N65" s="64"/>
      <c r="O65" s="64"/>
      <c r="P65" s="64"/>
      <c r="Q65" s="61"/>
      <c r="R65" s="61"/>
    </row>
    <row r="66" spans="1:18">
      <c r="A66" s="61"/>
      <c r="B66" s="64"/>
      <c r="C66" s="64"/>
      <c r="D66" s="64"/>
      <c r="E66" s="64"/>
      <c r="F66" s="64"/>
      <c r="G66" s="64"/>
      <c r="H66" s="64"/>
      <c r="I66" s="61"/>
      <c r="J66" s="64"/>
      <c r="K66" s="64"/>
      <c r="L66" s="64"/>
      <c r="M66" s="64"/>
      <c r="N66" s="64"/>
      <c r="O66" s="64"/>
      <c r="P66" s="64"/>
      <c r="Q66" s="61"/>
      <c r="R66" s="61"/>
    </row>
    <row r="67" spans="1:18">
      <c r="A67" s="61"/>
      <c r="B67" s="64"/>
      <c r="C67" s="64"/>
      <c r="D67" s="64"/>
      <c r="E67" s="64"/>
      <c r="F67" s="64"/>
      <c r="G67" s="64"/>
      <c r="H67" s="64"/>
      <c r="I67" s="61"/>
      <c r="J67" s="64"/>
      <c r="K67" s="64"/>
      <c r="L67" s="64"/>
      <c r="M67" s="64"/>
      <c r="N67" s="64"/>
      <c r="O67" s="64"/>
      <c r="P67" s="64"/>
      <c r="Q67" s="61"/>
      <c r="R67" s="61"/>
    </row>
    <row r="68" spans="1:18">
      <c r="A68" s="61"/>
      <c r="B68" s="64"/>
      <c r="C68" s="64"/>
      <c r="D68" s="64"/>
      <c r="E68" s="64"/>
      <c r="F68" s="64"/>
      <c r="G68" s="64"/>
      <c r="H68" s="64"/>
      <c r="I68" s="61"/>
      <c r="J68" s="64"/>
      <c r="K68" s="64"/>
      <c r="L68" s="64"/>
      <c r="M68" s="64"/>
      <c r="N68" s="64"/>
      <c r="O68" s="64"/>
      <c r="P68" s="64"/>
      <c r="Q68" s="61"/>
      <c r="R68" s="61"/>
    </row>
    <row r="69" spans="1:18">
      <c r="A69" s="61"/>
      <c r="B69" s="64"/>
      <c r="C69" s="64"/>
      <c r="D69" s="64"/>
      <c r="E69" s="64"/>
      <c r="F69" s="64"/>
      <c r="G69" s="64"/>
      <c r="H69" s="64"/>
      <c r="I69" s="61"/>
      <c r="J69" s="64"/>
      <c r="K69" s="64"/>
      <c r="L69" s="64"/>
      <c r="M69" s="64"/>
      <c r="N69" s="64"/>
      <c r="O69" s="64"/>
      <c r="P69" s="64"/>
      <c r="Q69" s="61"/>
      <c r="R69" s="61"/>
    </row>
    <row r="70" spans="1:18">
      <c r="A70" s="61"/>
      <c r="B70" s="64"/>
      <c r="C70" s="64"/>
      <c r="D70" s="64"/>
      <c r="E70" s="64"/>
      <c r="F70" s="64"/>
      <c r="G70" s="64"/>
      <c r="H70" s="64"/>
      <c r="I70" s="61"/>
      <c r="J70" s="64"/>
      <c r="K70" s="64"/>
      <c r="L70" s="64"/>
      <c r="M70" s="64"/>
      <c r="N70" s="64"/>
      <c r="O70" s="64"/>
      <c r="P70" s="64"/>
      <c r="Q70" s="61"/>
      <c r="R70" s="61"/>
    </row>
    <row r="71" spans="1:18">
      <c r="A71" s="61"/>
      <c r="B71" s="64"/>
      <c r="C71" s="64"/>
      <c r="D71" s="64"/>
      <c r="E71" s="64"/>
      <c r="F71" s="64"/>
      <c r="G71" s="64"/>
      <c r="H71" s="64"/>
      <c r="I71" s="61"/>
      <c r="J71" s="64"/>
      <c r="K71" s="64"/>
      <c r="L71" s="64"/>
      <c r="M71" s="64"/>
      <c r="N71" s="64"/>
      <c r="O71" s="64"/>
      <c r="P71" s="64"/>
      <c r="Q71" s="61"/>
      <c r="R71" s="61"/>
    </row>
    <row r="72" spans="1:18">
      <c r="A72" s="61"/>
      <c r="B72" s="64"/>
      <c r="C72" s="64"/>
      <c r="D72" s="64"/>
      <c r="E72" s="64"/>
      <c r="F72" s="64"/>
      <c r="G72" s="64"/>
      <c r="H72" s="64"/>
      <c r="I72" s="61"/>
      <c r="J72" s="64"/>
      <c r="K72" s="64"/>
      <c r="L72" s="64"/>
      <c r="M72" s="64"/>
      <c r="N72" s="64"/>
      <c r="O72" s="64"/>
      <c r="P72" s="64"/>
      <c r="Q72" s="61"/>
      <c r="R72" s="61"/>
    </row>
    <row r="73" spans="1:18">
      <c r="A73" s="61"/>
      <c r="B73" s="64"/>
      <c r="C73" s="64"/>
      <c r="D73" s="64"/>
      <c r="E73" s="64"/>
      <c r="F73" s="64"/>
      <c r="G73" s="64"/>
      <c r="H73" s="64"/>
      <c r="I73" s="61"/>
      <c r="J73" s="64"/>
      <c r="K73" s="64"/>
      <c r="L73" s="64"/>
      <c r="M73" s="64"/>
      <c r="N73" s="64"/>
      <c r="O73" s="64"/>
      <c r="P73" s="64"/>
      <c r="Q73" s="61"/>
      <c r="R73" s="61"/>
    </row>
    <row r="74" spans="1:18">
      <c r="A74" s="61"/>
      <c r="B74" s="64"/>
      <c r="C74" s="64"/>
      <c r="D74" s="64"/>
      <c r="E74" s="64"/>
      <c r="F74" s="64"/>
      <c r="G74" s="64"/>
      <c r="H74" s="64"/>
      <c r="I74" s="61"/>
      <c r="J74" s="64"/>
      <c r="K74" s="64"/>
      <c r="L74" s="64"/>
      <c r="M74" s="64"/>
      <c r="N74" s="64"/>
      <c r="O74" s="64"/>
      <c r="P74" s="64"/>
      <c r="Q74" s="61"/>
      <c r="R74" s="61"/>
    </row>
    <row r="75" spans="1:18">
      <c r="A75" s="61"/>
      <c r="B75" s="64"/>
      <c r="C75" s="64"/>
      <c r="D75" s="64"/>
      <c r="E75" s="64"/>
      <c r="F75" s="64"/>
      <c r="G75" s="64"/>
      <c r="H75" s="64"/>
      <c r="I75" s="61"/>
      <c r="J75" s="64"/>
      <c r="K75" s="64"/>
      <c r="L75" s="64"/>
      <c r="M75" s="64"/>
      <c r="N75" s="64"/>
      <c r="O75" s="64"/>
      <c r="P75" s="64"/>
      <c r="Q75" s="61"/>
      <c r="R75" s="61"/>
    </row>
    <row r="76" spans="1:18">
      <c r="A76" s="61"/>
      <c r="B76" s="61"/>
      <c r="C76" s="61"/>
      <c r="D76" s="61"/>
      <c r="E76" s="61"/>
      <c r="F76" s="61"/>
      <c r="G76" s="61"/>
      <c r="H76" s="61"/>
      <c r="I76" s="61"/>
      <c r="J76" s="61"/>
      <c r="K76" s="61"/>
      <c r="L76" s="61"/>
      <c r="M76" s="61"/>
      <c r="N76" s="61"/>
      <c r="O76" s="61"/>
      <c r="P76" s="61"/>
      <c r="Q76" s="61"/>
      <c r="R76" s="61"/>
    </row>
    <row r="77" spans="1:18">
      <c r="A77" s="61"/>
      <c r="B77" s="61"/>
      <c r="C77" s="61"/>
      <c r="D77" s="61"/>
      <c r="E77" s="61"/>
      <c r="F77" s="61"/>
      <c r="G77" s="61"/>
      <c r="H77" s="61"/>
      <c r="I77" s="61"/>
      <c r="J77" s="61"/>
      <c r="K77" s="61"/>
      <c r="L77" s="61"/>
      <c r="M77" s="61"/>
      <c r="N77" s="61"/>
      <c r="O77" s="61"/>
      <c r="P77" s="61"/>
      <c r="Q77" s="61"/>
      <c r="R77" s="61"/>
    </row>
    <row r="78" spans="1:18">
      <c r="A78" s="61"/>
      <c r="B78" s="67" t="s">
        <v>217</v>
      </c>
      <c r="C78" s="67"/>
      <c r="D78" s="67"/>
      <c r="E78" s="67"/>
      <c r="F78" s="67"/>
      <c r="G78" s="67"/>
      <c r="H78" s="67">
        <f>SUM(C80:H80)</f>
        <v>4</v>
      </c>
      <c r="I78" s="61"/>
      <c r="J78" s="67" t="s">
        <v>218</v>
      </c>
      <c r="K78" s="67"/>
      <c r="L78" s="67"/>
      <c r="M78" s="67"/>
      <c r="N78" s="67"/>
      <c r="O78" s="67"/>
      <c r="P78" s="67">
        <f>SUM(K80:P80)</f>
        <v>4</v>
      </c>
      <c r="Q78" s="61"/>
      <c r="R78" s="61"/>
    </row>
    <row r="79" spans="1:18" ht="15.75">
      <c r="A79" s="61"/>
      <c r="B79" s="65" t="s">
        <v>55</v>
      </c>
      <c r="C79" s="66" t="s">
        <v>61</v>
      </c>
      <c r="D79" s="66" t="s">
        <v>60</v>
      </c>
      <c r="E79" s="66" t="s">
        <v>59</v>
      </c>
      <c r="F79" s="66" t="s">
        <v>58</v>
      </c>
      <c r="G79" s="66" t="s">
        <v>56</v>
      </c>
      <c r="H79" s="66" t="s">
        <v>57</v>
      </c>
      <c r="I79" s="61"/>
      <c r="J79" s="65" t="s">
        <v>55</v>
      </c>
      <c r="K79" s="66" t="s">
        <v>61</v>
      </c>
      <c r="L79" s="66" t="s">
        <v>60</v>
      </c>
      <c r="M79" s="66" t="s">
        <v>59</v>
      </c>
      <c r="N79" s="66" t="s">
        <v>58</v>
      </c>
      <c r="O79" s="66" t="s">
        <v>56</v>
      </c>
      <c r="P79" s="66" t="s">
        <v>57</v>
      </c>
      <c r="Q79" s="61"/>
      <c r="R79" s="61"/>
    </row>
    <row r="80" spans="1:18">
      <c r="A80" s="61"/>
      <c r="B80" s="63" t="s">
        <v>0</v>
      </c>
      <c r="C80" s="63">
        <f>COUNTIF('REKOD PRESTASI MURID SENI '!$N$10:$N$59,1)</f>
        <v>0</v>
      </c>
      <c r="D80" s="63">
        <f>COUNTIF('REKOD PRESTASI MURID SENI '!$N$10:$N$59,2)</f>
        <v>0</v>
      </c>
      <c r="E80" s="63">
        <f>COUNTIF('REKOD PRESTASI MURID SENI '!$N$10:$N$59,3)</f>
        <v>1</v>
      </c>
      <c r="F80" s="63">
        <f>COUNTIF('REKOD PRESTASI MURID SENI '!$N$10:$N$59,4)</f>
        <v>0</v>
      </c>
      <c r="G80" s="63">
        <f>COUNTIF('REKOD PRESTASI MURID SENI '!$N$10:$N$59,5)</f>
        <v>0</v>
      </c>
      <c r="H80" s="63">
        <f>COUNTIF('REKOD PRESTASI MURID SENI '!$N$10:$N$59,6)</f>
        <v>3</v>
      </c>
      <c r="I80" s="61"/>
      <c r="J80" s="63" t="s">
        <v>0</v>
      </c>
      <c r="K80" s="63">
        <f>COUNTIF('REKOD PRESTASI MURID SENI '!$O$10:$O$59,1)</f>
        <v>0</v>
      </c>
      <c r="L80" s="63">
        <f>COUNTIF('REKOD PRESTASI MURID SENI '!$O$10:$O$59,2)</f>
        <v>0</v>
      </c>
      <c r="M80" s="63">
        <f>COUNTIF('REKOD PRESTASI MURID SENI '!$O$10:$O$59,3)</f>
        <v>1</v>
      </c>
      <c r="N80" s="63">
        <f>COUNTIF('REKOD PRESTASI MURID SENI '!$O$10:$O$59,4)</f>
        <v>0</v>
      </c>
      <c r="O80" s="63">
        <f>COUNTIF('REKOD PRESTASI MURID SENI '!$O$10:$O$59,5)</f>
        <v>0</v>
      </c>
      <c r="P80" s="63">
        <f>COUNTIF('REKOD PRESTASI MURID SENI '!$O$10:$O$59,6)</f>
        <v>3</v>
      </c>
      <c r="Q80" s="61"/>
      <c r="R80" s="61"/>
    </row>
    <row r="81" spans="1:18">
      <c r="A81" s="61"/>
      <c r="B81" s="64"/>
      <c r="C81" s="64"/>
      <c r="D81" s="64"/>
      <c r="E81" s="64"/>
      <c r="F81" s="64"/>
      <c r="G81" s="64"/>
      <c r="H81" s="64"/>
      <c r="I81" s="61"/>
      <c r="J81" s="64"/>
      <c r="K81" s="64"/>
      <c r="L81" s="64"/>
      <c r="M81" s="64"/>
      <c r="N81" s="64"/>
      <c r="O81" s="64"/>
      <c r="P81" s="64"/>
      <c r="Q81" s="61"/>
      <c r="R81" s="61"/>
    </row>
    <row r="82" spans="1:18">
      <c r="A82" s="61"/>
      <c r="B82" s="64"/>
      <c r="C82" s="64"/>
      <c r="D82" s="64"/>
      <c r="E82" s="64"/>
      <c r="F82" s="64"/>
      <c r="G82" s="64"/>
      <c r="H82" s="64"/>
      <c r="I82" s="61"/>
      <c r="J82" s="64"/>
      <c r="K82" s="64"/>
      <c r="L82" s="64"/>
      <c r="M82" s="64"/>
      <c r="N82" s="64"/>
      <c r="O82" s="64"/>
      <c r="P82" s="64"/>
      <c r="Q82" s="61"/>
      <c r="R82" s="61"/>
    </row>
    <row r="83" spans="1:18">
      <c r="A83" s="61"/>
      <c r="B83" s="64"/>
      <c r="C83" s="64"/>
      <c r="D83" s="64"/>
      <c r="E83" s="64"/>
      <c r="F83" s="64"/>
      <c r="G83" s="64"/>
      <c r="H83" s="64"/>
      <c r="I83" s="61"/>
      <c r="J83" s="64"/>
      <c r="K83" s="64"/>
      <c r="L83" s="64"/>
      <c r="M83" s="64"/>
      <c r="N83" s="64"/>
      <c r="O83" s="64"/>
      <c r="P83" s="64"/>
      <c r="Q83" s="61"/>
      <c r="R83" s="61"/>
    </row>
    <row r="84" spans="1:18">
      <c r="A84" s="61"/>
      <c r="B84" s="64"/>
      <c r="C84" s="64"/>
      <c r="D84" s="64"/>
      <c r="E84" s="64"/>
      <c r="F84" s="64"/>
      <c r="G84" s="64"/>
      <c r="H84" s="64"/>
      <c r="I84" s="61"/>
      <c r="J84" s="64"/>
      <c r="K84" s="64"/>
      <c r="L84" s="64"/>
      <c r="M84" s="64"/>
      <c r="N84" s="64"/>
      <c r="O84" s="64"/>
      <c r="P84" s="64"/>
      <c r="Q84" s="61"/>
      <c r="R84" s="61"/>
    </row>
    <row r="85" spans="1:18">
      <c r="A85" s="61"/>
      <c r="B85" s="64"/>
      <c r="C85" s="64"/>
      <c r="D85" s="64"/>
      <c r="E85" s="64"/>
      <c r="F85" s="64"/>
      <c r="G85" s="64"/>
      <c r="H85" s="64"/>
      <c r="I85" s="61"/>
      <c r="J85" s="64"/>
      <c r="K85" s="64"/>
      <c r="L85" s="64"/>
      <c r="M85" s="64"/>
      <c r="N85" s="64"/>
      <c r="O85" s="64"/>
      <c r="P85" s="64"/>
      <c r="Q85" s="61"/>
      <c r="R85" s="61"/>
    </row>
    <row r="86" spans="1:18">
      <c r="A86" s="61"/>
      <c r="B86" s="64"/>
      <c r="C86" s="64"/>
      <c r="D86" s="64"/>
      <c r="E86" s="64"/>
      <c r="F86" s="64"/>
      <c r="G86" s="64"/>
      <c r="H86" s="64"/>
      <c r="I86" s="61"/>
      <c r="J86" s="64"/>
      <c r="K86" s="64"/>
      <c r="L86" s="64"/>
      <c r="M86" s="64"/>
      <c r="N86" s="64"/>
      <c r="O86" s="64"/>
      <c r="P86" s="64"/>
      <c r="Q86" s="61"/>
      <c r="R86" s="61"/>
    </row>
    <row r="87" spans="1:18">
      <c r="A87" s="61"/>
      <c r="B87" s="64"/>
      <c r="C87" s="64"/>
      <c r="D87" s="64"/>
      <c r="E87" s="64"/>
      <c r="F87" s="64"/>
      <c r="G87" s="64"/>
      <c r="H87" s="64"/>
      <c r="I87" s="61"/>
      <c r="J87" s="64"/>
      <c r="K87" s="64"/>
      <c r="L87" s="64"/>
      <c r="M87" s="64"/>
      <c r="N87" s="64"/>
      <c r="O87" s="64"/>
      <c r="P87" s="64"/>
      <c r="Q87" s="61"/>
      <c r="R87" s="61"/>
    </row>
    <row r="88" spans="1:18">
      <c r="A88" s="61"/>
      <c r="B88" s="64"/>
      <c r="C88" s="64"/>
      <c r="D88" s="64"/>
      <c r="E88" s="64"/>
      <c r="F88" s="64"/>
      <c r="G88" s="64"/>
      <c r="H88" s="64"/>
      <c r="I88" s="61"/>
      <c r="J88" s="64"/>
      <c r="K88" s="64"/>
      <c r="L88" s="64"/>
      <c r="M88" s="64"/>
      <c r="N88" s="64"/>
      <c r="O88" s="64"/>
      <c r="P88" s="64"/>
      <c r="Q88" s="61"/>
      <c r="R88" s="61"/>
    </row>
    <row r="89" spans="1:18">
      <c r="A89" s="61"/>
      <c r="B89" s="64"/>
      <c r="C89" s="64"/>
      <c r="D89" s="64"/>
      <c r="E89" s="64"/>
      <c r="F89" s="64"/>
      <c r="G89" s="64"/>
      <c r="H89" s="64"/>
      <c r="I89" s="61"/>
      <c r="J89" s="64"/>
      <c r="K89" s="64"/>
      <c r="L89" s="64"/>
      <c r="M89" s="64"/>
      <c r="N89" s="64"/>
      <c r="O89" s="64"/>
      <c r="P89" s="64"/>
      <c r="Q89" s="61"/>
      <c r="R89" s="61"/>
    </row>
    <row r="90" spans="1:18">
      <c r="A90" s="61"/>
      <c r="B90" s="64"/>
      <c r="C90" s="64"/>
      <c r="D90" s="64"/>
      <c r="E90" s="64"/>
      <c r="F90" s="64"/>
      <c r="G90" s="64"/>
      <c r="H90" s="64"/>
      <c r="I90" s="61"/>
      <c r="J90" s="64"/>
      <c r="K90" s="64"/>
      <c r="L90" s="64"/>
      <c r="M90" s="64"/>
      <c r="N90" s="64"/>
      <c r="O90" s="64"/>
      <c r="P90" s="64"/>
      <c r="Q90" s="61"/>
      <c r="R90" s="61"/>
    </row>
    <row r="91" spans="1:18">
      <c r="A91" s="61"/>
      <c r="B91" s="64"/>
      <c r="C91" s="64"/>
      <c r="D91" s="64"/>
      <c r="E91" s="64"/>
      <c r="F91" s="64"/>
      <c r="G91" s="64"/>
      <c r="H91" s="64"/>
      <c r="I91" s="61"/>
      <c r="J91" s="64"/>
      <c r="K91" s="64"/>
      <c r="L91" s="64"/>
      <c r="M91" s="64"/>
      <c r="N91" s="64"/>
      <c r="O91" s="64"/>
      <c r="P91" s="64"/>
      <c r="Q91" s="61"/>
      <c r="R91" s="61"/>
    </row>
    <row r="92" spans="1:18">
      <c r="A92" s="61"/>
      <c r="B92" s="64"/>
      <c r="C92" s="64"/>
      <c r="D92" s="64"/>
      <c r="E92" s="64"/>
      <c r="F92" s="64"/>
      <c r="G92" s="64"/>
      <c r="H92" s="64"/>
      <c r="I92" s="61"/>
      <c r="J92" s="64"/>
      <c r="K92" s="64"/>
      <c r="L92" s="64"/>
      <c r="M92" s="64"/>
      <c r="N92" s="64"/>
      <c r="O92" s="64"/>
      <c r="P92" s="64"/>
      <c r="Q92" s="61"/>
      <c r="R92" s="61"/>
    </row>
    <row r="93" spans="1:18">
      <c r="A93" s="61"/>
      <c r="B93" s="64"/>
      <c r="C93" s="64"/>
      <c r="D93" s="64"/>
      <c r="E93" s="64"/>
      <c r="F93" s="64"/>
      <c r="G93" s="64"/>
      <c r="H93" s="64"/>
      <c r="I93" s="61"/>
      <c r="J93" s="64"/>
      <c r="K93" s="64"/>
      <c r="L93" s="64"/>
      <c r="M93" s="64"/>
      <c r="N93" s="64"/>
      <c r="O93" s="64"/>
      <c r="P93" s="64"/>
      <c r="Q93" s="61"/>
      <c r="R93" s="61"/>
    </row>
    <row r="94" spans="1:18">
      <c r="A94" s="61"/>
      <c r="B94" s="61"/>
      <c r="C94" s="61"/>
      <c r="D94" s="61"/>
      <c r="E94" s="61"/>
      <c r="F94" s="61"/>
      <c r="G94" s="61"/>
      <c r="H94" s="61"/>
      <c r="I94" s="61"/>
      <c r="J94" s="61"/>
      <c r="K94" s="61"/>
      <c r="L94" s="61"/>
      <c r="M94" s="61"/>
      <c r="N94" s="61"/>
      <c r="O94" s="61"/>
      <c r="P94" s="61"/>
      <c r="Q94" s="61"/>
      <c r="R94" s="61"/>
    </row>
    <row r="95" spans="1:18">
      <c r="A95" s="61"/>
      <c r="B95" s="61"/>
      <c r="C95" s="61"/>
      <c r="D95" s="61"/>
      <c r="E95" s="61"/>
      <c r="F95" s="61"/>
      <c r="G95" s="61"/>
      <c r="H95" s="61"/>
      <c r="I95" s="61"/>
      <c r="J95" s="61"/>
      <c r="K95" s="61"/>
      <c r="L95" s="61"/>
      <c r="M95" s="61"/>
      <c r="N95" s="61"/>
      <c r="O95" s="61"/>
      <c r="P95" s="61"/>
      <c r="Q95" s="61"/>
      <c r="R95" s="61"/>
    </row>
    <row r="96" spans="1:18">
      <c r="A96" s="61"/>
      <c r="B96" s="67" t="s">
        <v>219</v>
      </c>
      <c r="C96" s="67"/>
      <c r="D96" s="67"/>
      <c r="E96" s="67"/>
      <c r="F96" s="67"/>
      <c r="G96" s="67"/>
      <c r="H96" s="67">
        <f>SUM(C98:H98)</f>
        <v>4</v>
      </c>
      <c r="I96" s="61"/>
      <c r="J96" s="67" t="s">
        <v>220</v>
      </c>
      <c r="K96" s="67"/>
      <c r="L96" s="67"/>
      <c r="M96" s="67"/>
      <c r="N96" s="67"/>
      <c r="O96" s="67"/>
      <c r="P96" s="67">
        <f>SUM(K98:P98)</f>
        <v>4</v>
      </c>
      <c r="Q96" s="61"/>
      <c r="R96" s="61"/>
    </row>
    <row r="97" spans="1:18" ht="15.75">
      <c r="A97" s="61"/>
      <c r="B97" s="65" t="s">
        <v>55</v>
      </c>
      <c r="C97" s="66" t="s">
        <v>61</v>
      </c>
      <c r="D97" s="66" t="s">
        <v>60</v>
      </c>
      <c r="E97" s="66" t="s">
        <v>59</v>
      </c>
      <c r="F97" s="66" t="s">
        <v>58</v>
      </c>
      <c r="G97" s="66" t="s">
        <v>56</v>
      </c>
      <c r="H97" s="66" t="s">
        <v>57</v>
      </c>
      <c r="I97" s="61"/>
      <c r="J97" s="65" t="s">
        <v>55</v>
      </c>
      <c r="K97" s="66" t="s">
        <v>61</v>
      </c>
      <c r="L97" s="66" t="s">
        <v>60</v>
      </c>
      <c r="M97" s="66" t="s">
        <v>59</v>
      </c>
      <c r="N97" s="66" t="s">
        <v>58</v>
      </c>
      <c r="O97" s="66" t="s">
        <v>56</v>
      </c>
      <c r="P97" s="66" t="s">
        <v>57</v>
      </c>
      <c r="Q97" s="61"/>
      <c r="R97" s="61"/>
    </row>
    <row r="98" spans="1:18">
      <c r="A98" s="61"/>
      <c r="B98" s="63" t="s">
        <v>0</v>
      </c>
      <c r="C98" s="63">
        <f>COUNTIF('REKOD PRESTASI MURID SENI '!$P$10:$P$59,1)</f>
        <v>0</v>
      </c>
      <c r="D98" s="63">
        <f>COUNTIF('REKOD PRESTASI MURID SENI '!$P$10:$P$59,2)</f>
        <v>0</v>
      </c>
      <c r="E98" s="63">
        <f>COUNTIF('REKOD PRESTASI MURID SENI '!$P$10:$P$59,3)</f>
        <v>0</v>
      </c>
      <c r="F98" s="63">
        <f>COUNTIF('REKOD PRESTASI MURID SENI '!$P$10:$P$59,4)</f>
        <v>1</v>
      </c>
      <c r="G98" s="63">
        <f>COUNTIF('REKOD PRESTASI MURID SENI '!$P$10:$P$59,5)</f>
        <v>0</v>
      </c>
      <c r="H98" s="63">
        <f>COUNTIF('REKOD PRESTASI MURID SENI '!$P$10:$P$59,6)</f>
        <v>3</v>
      </c>
      <c r="I98" s="61"/>
      <c r="J98" s="63" t="s">
        <v>0</v>
      </c>
      <c r="K98" s="63">
        <f>COUNTIF('REKOD PRESTASI MURID SENI '!$R$10:$R$59,1)</f>
        <v>0</v>
      </c>
      <c r="L98" s="63">
        <f>COUNTIF('REKOD PRESTASI MURID SENI '!$R$10:$R$59,2)</f>
        <v>0</v>
      </c>
      <c r="M98" s="63">
        <f>COUNTIF('REKOD PRESTASI MURID SENI '!$R$10:$R$59,3)</f>
        <v>0</v>
      </c>
      <c r="N98" s="63">
        <f>COUNTIF('REKOD PRESTASI MURID SENI '!$R$10:$R$59,4)</f>
        <v>0</v>
      </c>
      <c r="O98" s="63">
        <f>COUNTIF('REKOD PRESTASI MURID SENI '!$R$10:$R$59,5)</f>
        <v>0</v>
      </c>
      <c r="P98" s="63">
        <f>COUNTIF('REKOD PRESTASI MURID SENI '!$R$10:$R$59,6)</f>
        <v>4</v>
      </c>
      <c r="Q98" s="61"/>
      <c r="R98" s="61"/>
    </row>
    <row r="99" spans="1:18">
      <c r="A99" s="61"/>
      <c r="B99" s="64"/>
      <c r="C99" s="64"/>
      <c r="D99" s="64"/>
      <c r="E99" s="64"/>
      <c r="F99" s="64"/>
      <c r="G99" s="64"/>
      <c r="H99" s="64"/>
      <c r="I99" s="61"/>
      <c r="J99" s="64"/>
      <c r="K99" s="64"/>
      <c r="L99" s="64"/>
      <c r="M99" s="64"/>
      <c r="N99" s="64"/>
      <c r="O99" s="64"/>
      <c r="P99" s="64"/>
      <c r="Q99" s="61"/>
      <c r="R99" s="61"/>
    </row>
    <row r="100" spans="1:18">
      <c r="A100" s="61"/>
      <c r="B100" s="64"/>
      <c r="C100" s="64"/>
      <c r="D100" s="64"/>
      <c r="E100" s="64"/>
      <c r="F100" s="64"/>
      <c r="G100" s="64"/>
      <c r="H100" s="64"/>
      <c r="I100" s="61"/>
      <c r="J100" s="64"/>
      <c r="K100" s="64"/>
      <c r="L100" s="64"/>
      <c r="M100" s="64"/>
      <c r="N100" s="64"/>
      <c r="O100" s="64"/>
      <c r="P100" s="64"/>
      <c r="Q100" s="61"/>
      <c r="R100" s="61"/>
    </row>
    <row r="101" spans="1:18">
      <c r="A101" s="61"/>
      <c r="B101" s="64"/>
      <c r="C101" s="64"/>
      <c r="D101" s="64"/>
      <c r="E101" s="64"/>
      <c r="F101" s="64"/>
      <c r="G101" s="64"/>
      <c r="H101" s="64"/>
      <c r="I101" s="61"/>
      <c r="J101" s="64"/>
      <c r="K101" s="64"/>
      <c r="L101" s="64"/>
      <c r="M101" s="64"/>
      <c r="N101" s="64"/>
      <c r="O101" s="64"/>
      <c r="P101" s="64"/>
      <c r="Q101" s="61"/>
      <c r="R101" s="61"/>
    </row>
    <row r="102" spans="1:18">
      <c r="A102" s="61"/>
      <c r="B102" s="64"/>
      <c r="C102" s="64"/>
      <c r="D102" s="64"/>
      <c r="E102" s="64"/>
      <c r="F102" s="64"/>
      <c r="G102" s="64"/>
      <c r="H102" s="64"/>
      <c r="I102" s="61"/>
      <c r="J102" s="64"/>
      <c r="K102" s="64"/>
      <c r="L102" s="64"/>
      <c r="M102" s="64"/>
      <c r="N102" s="64"/>
      <c r="O102" s="64"/>
      <c r="P102" s="64"/>
      <c r="Q102" s="61"/>
      <c r="R102" s="61"/>
    </row>
    <row r="103" spans="1:18">
      <c r="A103" s="61"/>
      <c r="B103" s="64"/>
      <c r="C103" s="64"/>
      <c r="D103" s="64"/>
      <c r="E103" s="64"/>
      <c r="F103" s="64"/>
      <c r="G103" s="64"/>
      <c r="H103" s="64"/>
      <c r="I103" s="61"/>
      <c r="J103" s="64"/>
      <c r="K103" s="64"/>
      <c r="L103" s="64"/>
      <c r="M103" s="64"/>
      <c r="N103" s="64"/>
      <c r="O103" s="64"/>
      <c r="P103" s="64"/>
      <c r="Q103" s="61"/>
      <c r="R103" s="61"/>
    </row>
    <row r="104" spans="1:18">
      <c r="A104" s="61"/>
      <c r="B104" s="64"/>
      <c r="C104" s="64"/>
      <c r="D104" s="64"/>
      <c r="E104" s="64"/>
      <c r="F104" s="64"/>
      <c r="G104" s="64"/>
      <c r="H104" s="64"/>
      <c r="I104" s="61"/>
      <c r="J104" s="64"/>
      <c r="K104" s="64"/>
      <c r="L104" s="64"/>
      <c r="M104" s="64"/>
      <c r="N104" s="64"/>
      <c r="O104" s="64"/>
      <c r="P104" s="64"/>
      <c r="Q104" s="61"/>
      <c r="R104" s="61"/>
    </row>
    <row r="105" spans="1:18">
      <c r="A105" s="61"/>
      <c r="B105" s="64"/>
      <c r="C105" s="64"/>
      <c r="D105" s="64"/>
      <c r="E105" s="64"/>
      <c r="F105" s="64"/>
      <c r="G105" s="64"/>
      <c r="H105" s="64"/>
      <c r="I105" s="61"/>
      <c r="J105" s="64"/>
      <c r="K105" s="64"/>
      <c r="L105" s="64"/>
      <c r="M105" s="64"/>
      <c r="N105" s="64"/>
      <c r="O105" s="64"/>
      <c r="P105" s="64"/>
      <c r="Q105" s="61"/>
      <c r="R105" s="61"/>
    </row>
    <row r="106" spans="1:18">
      <c r="A106" s="61"/>
      <c r="B106" s="64"/>
      <c r="C106" s="64"/>
      <c r="D106" s="64"/>
      <c r="E106" s="64"/>
      <c r="F106" s="64"/>
      <c r="G106" s="64"/>
      <c r="H106" s="64"/>
      <c r="I106" s="61"/>
      <c r="J106" s="64"/>
      <c r="K106" s="64"/>
      <c r="L106" s="64"/>
      <c r="M106" s="64"/>
      <c r="N106" s="64"/>
      <c r="O106" s="64"/>
      <c r="P106" s="64"/>
      <c r="Q106" s="61"/>
      <c r="R106" s="61"/>
    </row>
    <row r="107" spans="1:18">
      <c r="A107" s="61"/>
      <c r="B107" s="64"/>
      <c r="C107" s="64"/>
      <c r="D107" s="64"/>
      <c r="E107" s="64"/>
      <c r="F107" s="64"/>
      <c r="G107" s="64"/>
      <c r="H107" s="64"/>
      <c r="I107" s="61"/>
      <c r="J107" s="64"/>
      <c r="K107" s="64"/>
      <c r="L107" s="64"/>
      <c r="M107" s="64"/>
      <c r="N107" s="64"/>
      <c r="O107" s="64"/>
      <c r="P107" s="64"/>
      <c r="Q107" s="61"/>
      <c r="R107" s="61"/>
    </row>
    <row r="108" spans="1:18">
      <c r="A108" s="61"/>
      <c r="B108" s="64"/>
      <c r="C108" s="64"/>
      <c r="D108" s="64"/>
      <c r="E108" s="64"/>
      <c r="F108" s="64"/>
      <c r="G108" s="64"/>
      <c r="H108" s="64"/>
      <c r="I108" s="61"/>
      <c r="J108" s="64"/>
      <c r="K108" s="64"/>
      <c r="L108" s="64"/>
      <c r="M108" s="64"/>
      <c r="N108" s="64"/>
      <c r="O108" s="64"/>
      <c r="P108" s="64"/>
      <c r="Q108" s="61"/>
      <c r="R108" s="61"/>
    </row>
    <row r="109" spans="1:18">
      <c r="A109" s="61"/>
      <c r="B109" s="64"/>
      <c r="C109" s="64"/>
      <c r="D109" s="64"/>
      <c r="E109" s="64"/>
      <c r="F109" s="64"/>
      <c r="G109" s="64"/>
      <c r="H109" s="64"/>
      <c r="I109" s="61"/>
      <c r="J109" s="64"/>
      <c r="K109" s="64"/>
      <c r="L109" s="64"/>
      <c r="M109" s="64"/>
      <c r="N109" s="64"/>
      <c r="O109" s="64"/>
      <c r="P109" s="64"/>
      <c r="Q109" s="61"/>
      <c r="R109" s="61"/>
    </row>
    <row r="110" spans="1:18">
      <c r="A110" s="61"/>
      <c r="B110" s="64"/>
      <c r="C110" s="64"/>
      <c r="D110" s="64"/>
      <c r="E110" s="64"/>
      <c r="F110" s="64"/>
      <c r="G110" s="64"/>
      <c r="H110" s="64"/>
      <c r="I110" s="61"/>
      <c r="J110" s="64"/>
      <c r="K110" s="64"/>
      <c r="L110" s="64"/>
      <c r="M110" s="64"/>
      <c r="N110" s="64"/>
      <c r="O110" s="64"/>
      <c r="P110" s="64"/>
      <c r="Q110" s="61"/>
      <c r="R110" s="61"/>
    </row>
    <row r="111" spans="1:18">
      <c r="A111" s="61"/>
      <c r="B111" s="64"/>
      <c r="C111" s="64"/>
      <c r="D111" s="64"/>
      <c r="E111" s="64"/>
      <c r="F111" s="64"/>
      <c r="G111" s="64"/>
      <c r="H111" s="64"/>
      <c r="I111" s="61"/>
      <c r="J111" s="64"/>
      <c r="K111" s="64"/>
      <c r="L111" s="64"/>
      <c r="M111" s="64"/>
      <c r="N111" s="64"/>
      <c r="O111" s="64"/>
      <c r="P111" s="64"/>
      <c r="Q111" s="61"/>
      <c r="R111" s="61"/>
    </row>
    <row r="112" spans="1:18">
      <c r="A112" s="61"/>
      <c r="B112" s="61"/>
      <c r="C112" s="61"/>
      <c r="D112" s="61"/>
      <c r="E112" s="61"/>
      <c r="F112" s="61"/>
      <c r="G112" s="61"/>
      <c r="H112" s="61"/>
      <c r="I112" s="61"/>
      <c r="J112" s="61"/>
      <c r="K112" s="61"/>
      <c r="L112" s="61"/>
      <c r="M112" s="61"/>
      <c r="N112" s="61"/>
      <c r="O112" s="61"/>
      <c r="P112" s="61"/>
      <c r="Q112" s="61"/>
      <c r="R112" s="61"/>
    </row>
    <row r="113" spans="1:18">
      <c r="A113" s="61"/>
      <c r="B113" s="61"/>
      <c r="C113" s="61"/>
      <c r="D113" s="61"/>
      <c r="E113" s="61"/>
      <c r="F113" s="61"/>
      <c r="G113" s="61"/>
      <c r="H113" s="61"/>
      <c r="I113" s="61"/>
      <c r="J113" s="61"/>
      <c r="K113" s="61"/>
      <c r="L113" s="61"/>
      <c r="M113" s="61"/>
      <c r="N113" s="61"/>
      <c r="O113" s="61"/>
      <c r="P113" s="61"/>
      <c r="Q113" s="61"/>
      <c r="R113" s="61"/>
    </row>
    <row r="114" spans="1:18">
      <c r="A114" s="61"/>
      <c r="B114" s="67" t="s">
        <v>221</v>
      </c>
      <c r="C114" s="67"/>
      <c r="D114" s="67"/>
      <c r="E114" s="67"/>
      <c r="F114" s="67"/>
      <c r="G114" s="67"/>
      <c r="H114" s="67">
        <f>SUM(C116:H116)</f>
        <v>4</v>
      </c>
      <c r="I114" s="61"/>
      <c r="J114" s="67" t="s">
        <v>222</v>
      </c>
      <c r="K114" s="67"/>
      <c r="L114" s="67"/>
      <c r="M114" s="67"/>
      <c r="N114" s="67"/>
      <c r="O114" s="67"/>
      <c r="P114" s="67">
        <f>SUM(K116:P116)</f>
        <v>4</v>
      </c>
      <c r="Q114" s="61"/>
      <c r="R114" s="61"/>
    </row>
    <row r="115" spans="1:18" ht="15.75">
      <c r="A115" s="61"/>
      <c r="B115" s="65" t="s">
        <v>55</v>
      </c>
      <c r="C115" s="66" t="s">
        <v>61</v>
      </c>
      <c r="D115" s="66" t="s">
        <v>60</v>
      </c>
      <c r="E115" s="66" t="s">
        <v>59</v>
      </c>
      <c r="F115" s="66" t="s">
        <v>58</v>
      </c>
      <c r="G115" s="66" t="s">
        <v>56</v>
      </c>
      <c r="H115" s="66" t="s">
        <v>57</v>
      </c>
      <c r="I115" s="61"/>
      <c r="J115" s="65" t="s">
        <v>55</v>
      </c>
      <c r="K115" s="66" t="s">
        <v>61</v>
      </c>
      <c r="L115" s="66" t="s">
        <v>60</v>
      </c>
      <c r="M115" s="66" t="s">
        <v>59</v>
      </c>
      <c r="N115" s="66" t="s">
        <v>58</v>
      </c>
      <c r="O115" s="66" t="s">
        <v>56</v>
      </c>
      <c r="P115" s="66" t="s">
        <v>57</v>
      </c>
      <c r="Q115" s="61"/>
      <c r="R115" s="61"/>
    </row>
    <row r="116" spans="1:18">
      <c r="A116" s="61"/>
      <c r="B116" s="63" t="s">
        <v>0</v>
      </c>
      <c r="C116" s="63">
        <f>COUNTIF('REKOD PRESTASI MURID SENI '!$S$10:$S$59,1)</f>
        <v>0</v>
      </c>
      <c r="D116" s="63">
        <f>COUNTIF('REKOD PRESTASI MURID SENI '!$S$10:$S$59,2)</f>
        <v>0</v>
      </c>
      <c r="E116" s="63">
        <f>COUNTIF('REKOD PRESTASI MURID SENI '!$S$10:$S$59,3)</f>
        <v>0</v>
      </c>
      <c r="F116" s="63">
        <f>COUNTIF('REKOD PRESTASI MURID SENI '!$S$10:$S$59,4)</f>
        <v>0</v>
      </c>
      <c r="G116" s="63">
        <f>COUNTIF('REKOD PRESTASI MURID SENI '!$S$10:$S$59,5)</f>
        <v>0</v>
      </c>
      <c r="H116" s="63">
        <f>COUNTIF('REKOD PRESTASI MURID SENI '!$S$10:$S$59,6)</f>
        <v>4</v>
      </c>
      <c r="I116" s="61"/>
      <c r="J116" s="63" t="s">
        <v>0</v>
      </c>
      <c r="K116" s="63">
        <f>COUNTIF('REKOD PRESTASI MURID SENI '!$T$10:$T$59,1)</f>
        <v>0</v>
      </c>
      <c r="L116" s="63">
        <f>COUNTIF('REKOD PRESTASI MURID SENI '!$T$10:$T$59,2)</f>
        <v>0</v>
      </c>
      <c r="M116" s="63">
        <f>COUNTIF('REKOD PRESTASI MURID SENI '!$T$10:$T$59,3)</f>
        <v>0</v>
      </c>
      <c r="N116" s="63">
        <f>COUNTIF('REKOD PRESTASI MURID SENI '!$T$10:$T$59,4)</f>
        <v>0</v>
      </c>
      <c r="O116" s="63">
        <f>COUNTIF('REKOD PRESTASI MURID SENI '!$T$10:$T$59,5)</f>
        <v>0</v>
      </c>
      <c r="P116" s="63">
        <f>COUNTIF('REKOD PRESTASI MURID SENI '!$T$10:$T$59,6)</f>
        <v>4</v>
      </c>
      <c r="Q116" s="61"/>
      <c r="R116" s="61"/>
    </row>
    <row r="117" spans="1:18">
      <c r="A117" s="61"/>
      <c r="B117" s="64"/>
      <c r="C117" s="64"/>
      <c r="D117" s="64"/>
      <c r="E117" s="64"/>
      <c r="F117" s="64"/>
      <c r="G117" s="64"/>
      <c r="H117" s="64"/>
      <c r="I117" s="61"/>
      <c r="J117" s="64"/>
      <c r="K117" s="64"/>
      <c r="L117" s="64"/>
      <c r="M117" s="64"/>
      <c r="N117" s="64"/>
      <c r="O117" s="64"/>
      <c r="P117" s="64"/>
      <c r="Q117" s="61"/>
      <c r="R117" s="61"/>
    </row>
    <row r="118" spans="1:18">
      <c r="A118" s="61"/>
      <c r="B118" s="64"/>
      <c r="C118" s="64"/>
      <c r="D118" s="64"/>
      <c r="E118" s="64"/>
      <c r="F118" s="64"/>
      <c r="G118" s="64"/>
      <c r="H118" s="64"/>
      <c r="I118" s="61"/>
      <c r="J118" s="64"/>
      <c r="K118" s="64"/>
      <c r="L118" s="64"/>
      <c r="M118" s="64"/>
      <c r="N118" s="64"/>
      <c r="O118" s="64"/>
      <c r="P118" s="64"/>
      <c r="Q118" s="61"/>
      <c r="R118" s="61"/>
    </row>
    <row r="119" spans="1:18">
      <c r="A119" s="61"/>
      <c r="B119" s="64"/>
      <c r="C119" s="64"/>
      <c r="D119" s="64"/>
      <c r="E119" s="64"/>
      <c r="F119" s="64"/>
      <c r="G119" s="64"/>
      <c r="H119" s="64"/>
      <c r="I119" s="61"/>
      <c r="J119" s="64"/>
      <c r="K119" s="64"/>
      <c r="L119" s="64"/>
      <c r="M119" s="64"/>
      <c r="N119" s="64"/>
      <c r="O119" s="64"/>
      <c r="P119" s="64"/>
      <c r="Q119" s="61"/>
      <c r="R119" s="61"/>
    </row>
    <row r="120" spans="1:18">
      <c r="A120" s="61"/>
      <c r="B120" s="64"/>
      <c r="C120" s="64"/>
      <c r="D120" s="64"/>
      <c r="E120" s="64"/>
      <c r="F120" s="64"/>
      <c r="G120" s="64"/>
      <c r="H120" s="64"/>
      <c r="I120" s="61"/>
      <c r="J120" s="64"/>
      <c r="K120" s="64"/>
      <c r="L120" s="64"/>
      <c r="M120" s="64"/>
      <c r="N120" s="64"/>
      <c r="O120" s="64"/>
      <c r="P120" s="64"/>
      <c r="Q120" s="61"/>
      <c r="R120" s="61"/>
    </row>
    <row r="121" spans="1:18">
      <c r="A121" s="61"/>
      <c r="B121" s="64"/>
      <c r="C121" s="64"/>
      <c r="D121" s="64"/>
      <c r="E121" s="64"/>
      <c r="F121" s="64"/>
      <c r="G121" s="64"/>
      <c r="H121" s="64"/>
      <c r="I121" s="61"/>
      <c r="J121" s="64"/>
      <c r="K121" s="64"/>
      <c r="L121" s="64"/>
      <c r="M121" s="64"/>
      <c r="N121" s="64"/>
      <c r="O121" s="64"/>
      <c r="P121" s="64"/>
      <c r="Q121" s="61"/>
      <c r="R121" s="61"/>
    </row>
    <row r="122" spans="1:18">
      <c r="A122" s="61"/>
      <c r="B122" s="64"/>
      <c r="C122" s="64"/>
      <c r="D122" s="64"/>
      <c r="E122" s="64"/>
      <c r="F122" s="64"/>
      <c r="G122" s="64"/>
      <c r="H122" s="64"/>
      <c r="I122" s="61"/>
      <c r="J122" s="64"/>
      <c r="K122" s="64"/>
      <c r="L122" s="64"/>
      <c r="M122" s="64"/>
      <c r="N122" s="64"/>
      <c r="O122" s="64"/>
      <c r="P122" s="64"/>
      <c r="Q122" s="61"/>
      <c r="R122" s="61"/>
    </row>
    <row r="123" spans="1:18">
      <c r="A123" s="61"/>
      <c r="B123" s="64"/>
      <c r="C123" s="64"/>
      <c r="D123" s="64"/>
      <c r="E123" s="64"/>
      <c r="F123" s="64"/>
      <c r="G123" s="64"/>
      <c r="H123" s="64"/>
      <c r="I123" s="61"/>
      <c r="J123" s="64"/>
      <c r="K123" s="64"/>
      <c r="L123" s="64"/>
      <c r="M123" s="64"/>
      <c r="N123" s="64"/>
      <c r="O123" s="64"/>
      <c r="P123" s="64"/>
      <c r="Q123" s="61"/>
      <c r="R123" s="61"/>
    </row>
    <row r="124" spans="1:18">
      <c r="A124" s="61"/>
      <c r="B124" s="64"/>
      <c r="C124" s="64"/>
      <c r="D124" s="64"/>
      <c r="E124" s="64"/>
      <c r="F124" s="64"/>
      <c r="G124" s="64"/>
      <c r="H124" s="64"/>
      <c r="I124" s="61"/>
      <c r="J124" s="64"/>
      <c r="K124" s="64"/>
      <c r="L124" s="64"/>
      <c r="M124" s="64"/>
      <c r="N124" s="64"/>
      <c r="O124" s="64"/>
      <c r="P124" s="64"/>
      <c r="Q124" s="61"/>
      <c r="R124" s="61"/>
    </row>
    <row r="125" spans="1:18">
      <c r="A125" s="61"/>
      <c r="B125" s="64"/>
      <c r="C125" s="64"/>
      <c r="D125" s="64"/>
      <c r="E125" s="64"/>
      <c r="F125" s="64"/>
      <c r="G125" s="64"/>
      <c r="H125" s="64"/>
      <c r="I125" s="61"/>
      <c r="J125" s="64"/>
      <c r="K125" s="64"/>
      <c r="L125" s="64"/>
      <c r="M125" s="64"/>
      <c r="N125" s="64"/>
      <c r="O125" s="64"/>
      <c r="P125" s="64"/>
      <c r="Q125" s="61"/>
      <c r="R125" s="61"/>
    </row>
    <row r="126" spans="1:18">
      <c r="A126" s="61"/>
      <c r="B126" s="64"/>
      <c r="C126" s="64"/>
      <c r="D126" s="64"/>
      <c r="E126" s="64"/>
      <c r="F126" s="64"/>
      <c r="G126" s="64"/>
      <c r="H126" s="64"/>
      <c r="I126" s="61"/>
      <c r="J126" s="64"/>
      <c r="K126" s="64"/>
      <c r="L126" s="64"/>
      <c r="M126" s="64"/>
      <c r="N126" s="64"/>
      <c r="O126" s="64"/>
      <c r="P126" s="64"/>
      <c r="Q126" s="61"/>
      <c r="R126" s="61"/>
    </row>
    <row r="127" spans="1:18">
      <c r="A127" s="61"/>
      <c r="B127" s="64"/>
      <c r="C127" s="64"/>
      <c r="D127" s="64"/>
      <c r="E127" s="64"/>
      <c r="F127" s="64"/>
      <c r="G127" s="64"/>
      <c r="H127" s="64"/>
      <c r="I127" s="61"/>
      <c r="J127" s="64"/>
      <c r="K127" s="64"/>
      <c r="L127" s="64"/>
      <c r="M127" s="64"/>
      <c r="N127" s="64"/>
      <c r="O127" s="64"/>
      <c r="P127" s="64"/>
      <c r="Q127" s="61"/>
      <c r="R127" s="61"/>
    </row>
    <row r="128" spans="1:18">
      <c r="A128" s="61"/>
      <c r="B128" s="64"/>
      <c r="C128" s="64"/>
      <c r="D128" s="64"/>
      <c r="E128" s="64"/>
      <c r="F128" s="64"/>
      <c r="G128" s="64"/>
      <c r="H128" s="64"/>
      <c r="I128" s="61"/>
      <c r="J128" s="64"/>
      <c r="K128" s="64"/>
      <c r="L128" s="64"/>
      <c r="M128" s="64"/>
      <c r="N128" s="64"/>
      <c r="O128" s="64"/>
      <c r="P128" s="64"/>
      <c r="Q128" s="61"/>
      <c r="R128" s="61"/>
    </row>
    <row r="129" spans="1:18">
      <c r="A129" s="61"/>
      <c r="B129" s="64"/>
      <c r="C129" s="64"/>
      <c r="D129" s="64"/>
      <c r="E129" s="64"/>
      <c r="F129" s="64"/>
      <c r="G129" s="64"/>
      <c r="H129" s="64"/>
      <c r="I129" s="61"/>
      <c r="J129" s="64"/>
      <c r="K129" s="64"/>
      <c r="L129" s="64"/>
      <c r="M129" s="64"/>
      <c r="N129" s="64"/>
      <c r="O129" s="64"/>
      <c r="P129" s="64"/>
      <c r="Q129" s="61"/>
      <c r="R129" s="61"/>
    </row>
    <row r="130" spans="1:18">
      <c r="A130" s="61"/>
      <c r="B130" s="61"/>
      <c r="C130" s="61"/>
      <c r="D130" s="61"/>
      <c r="E130" s="61"/>
      <c r="F130" s="61"/>
      <c r="G130" s="61"/>
      <c r="H130" s="61"/>
      <c r="I130" s="61"/>
      <c r="J130" s="61"/>
      <c r="K130" s="61"/>
      <c r="L130" s="61"/>
      <c r="M130" s="61"/>
      <c r="N130" s="61"/>
      <c r="O130" s="61"/>
      <c r="P130" s="61"/>
      <c r="Q130" s="61"/>
      <c r="R130" s="61"/>
    </row>
    <row r="131" spans="1:18">
      <c r="A131" s="61"/>
      <c r="B131" s="61"/>
      <c r="C131" s="61"/>
      <c r="D131" s="61"/>
      <c r="E131" s="61"/>
      <c r="F131" s="61"/>
      <c r="G131" s="61"/>
      <c r="H131" s="61"/>
      <c r="I131" s="61"/>
      <c r="J131" s="61"/>
      <c r="K131" s="61"/>
      <c r="L131" s="61"/>
      <c r="M131" s="61"/>
      <c r="N131" s="61"/>
      <c r="O131" s="61"/>
      <c r="P131" s="61"/>
      <c r="Q131" s="61"/>
      <c r="R131" s="61"/>
    </row>
    <row r="132" spans="1:18">
      <c r="A132" s="61"/>
      <c r="B132" s="67" t="s">
        <v>223</v>
      </c>
      <c r="C132" s="67"/>
      <c r="D132" s="67"/>
      <c r="E132" s="67"/>
      <c r="F132" s="67"/>
      <c r="G132" s="67"/>
      <c r="H132" s="67">
        <f>SUM(C134:H134)</f>
        <v>4</v>
      </c>
      <c r="I132" s="61"/>
      <c r="J132" s="67" t="s">
        <v>224</v>
      </c>
      <c r="K132" s="67"/>
      <c r="L132" s="67"/>
      <c r="M132" s="67"/>
      <c r="N132" s="67"/>
      <c r="O132" s="67"/>
      <c r="P132" s="67">
        <f>SUM(K134:P134)</f>
        <v>4</v>
      </c>
      <c r="Q132" s="61"/>
      <c r="R132" s="61"/>
    </row>
    <row r="133" spans="1:18" ht="15.75">
      <c r="A133" s="61"/>
      <c r="B133" s="65" t="s">
        <v>55</v>
      </c>
      <c r="C133" s="66" t="s">
        <v>61</v>
      </c>
      <c r="D133" s="66" t="s">
        <v>60</v>
      </c>
      <c r="E133" s="66" t="s">
        <v>59</v>
      </c>
      <c r="F133" s="66" t="s">
        <v>58</v>
      </c>
      <c r="G133" s="66" t="s">
        <v>56</v>
      </c>
      <c r="H133" s="66" t="s">
        <v>57</v>
      </c>
      <c r="I133" s="61"/>
      <c r="J133" s="65" t="s">
        <v>55</v>
      </c>
      <c r="K133" s="66" t="s">
        <v>61</v>
      </c>
      <c r="L133" s="66" t="s">
        <v>60</v>
      </c>
      <c r="M133" s="66" t="s">
        <v>59</v>
      </c>
      <c r="N133" s="66" t="s">
        <v>58</v>
      </c>
      <c r="O133" s="66" t="s">
        <v>56</v>
      </c>
      <c r="P133" s="66" t="s">
        <v>57</v>
      </c>
      <c r="Q133" s="61"/>
      <c r="R133" s="61"/>
    </row>
    <row r="134" spans="1:18">
      <c r="A134" s="61"/>
      <c r="B134" s="63" t="s">
        <v>0</v>
      </c>
      <c r="C134" s="63">
        <f>COUNTIF('REKOD PRESTASI MURID SENI '!$V$10:$V$59,1)</f>
        <v>0</v>
      </c>
      <c r="D134" s="63">
        <f>COUNTIF('REKOD PRESTASI MURID SENI '!$V$10:$V$59,2)</f>
        <v>0</v>
      </c>
      <c r="E134" s="63">
        <f>COUNTIF('REKOD PRESTASI MURID SENI '!$V$10:$V$59,3)</f>
        <v>0</v>
      </c>
      <c r="F134" s="63">
        <f>COUNTIF('REKOD PRESTASI MURID SENI '!$V$10:$V$59,4)</f>
        <v>0</v>
      </c>
      <c r="G134" s="63">
        <f>COUNTIF('REKOD PRESTASI MURID SENI '!$V$10:$V$59,5)</f>
        <v>0</v>
      </c>
      <c r="H134" s="63">
        <f>COUNTIF('REKOD PRESTASI MURID SENI '!$V$10:$V$59,6)</f>
        <v>4</v>
      </c>
      <c r="I134" s="61"/>
      <c r="J134" s="63" t="s">
        <v>0</v>
      </c>
      <c r="K134" s="63">
        <f>COUNTIF('REKOD PRESTASI MURID SENI '!$W$10:$W$59,1)</f>
        <v>0</v>
      </c>
      <c r="L134" s="63">
        <f>COUNTIF('REKOD PRESTASI MURID SENI '!$W$10:$W$59,2)</f>
        <v>0</v>
      </c>
      <c r="M134" s="63">
        <f>COUNTIF('REKOD PRESTASI MURID SENI '!$W$10:$W$59,3)</f>
        <v>0</v>
      </c>
      <c r="N134" s="63">
        <f>COUNTIF('REKOD PRESTASI MURID SENI '!$W$10:$W$59,4)</f>
        <v>0</v>
      </c>
      <c r="O134" s="63">
        <f>COUNTIF('REKOD PRESTASI MURID SENI '!$W$10:$W$59,5)</f>
        <v>0</v>
      </c>
      <c r="P134" s="63">
        <f>COUNTIF('REKOD PRESTASI MURID SENI '!$W$10:$W$59,6)</f>
        <v>4</v>
      </c>
      <c r="Q134" s="61"/>
      <c r="R134" s="61"/>
    </row>
    <row r="135" spans="1:18">
      <c r="A135" s="61"/>
      <c r="B135" s="64"/>
      <c r="C135" s="64"/>
      <c r="D135" s="64"/>
      <c r="E135" s="64"/>
      <c r="F135" s="64"/>
      <c r="G135" s="64"/>
      <c r="H135" s="64"/>
      <c r="I135" s="61"/>
      <c r="J135" s="64"/>
      <c r="K135" s="64"/>
      <c r="L135" s="64"/>
      <c r="M135" s="64"/>
      <c r="N135" s="64"/>
      <c r="O135" s="64"/>
      <c r="P135" s="64"/>
      <c r="Q135" s="61"/>
      <c r="R135" s="61"/>
    </row>
    <row r="136" spans="1:18">
      <c r="A136" s="61"/>
      <c r="B136" s="64"/>
      <c r="C136" s="64"/>
      <c r="D136" s="64"/>
      <c r="E136" s="64"/>
      <c r="F136" s="64"/>
      <c r="G136" s="64"/>
      <c r="H136" s="64"/>
      <c r="I136" s="61"/>
      <c r="J136" s="64"/>
      <c r="K136" s="64"/>
      <c r="L136" s="64"/>
      <c r="M136" s="64"/>
      <c r="N136" s="64"/>
      <c r="O136" s="64"/>
      <c r="P136" s="64"/>
      <c r="Q136" s="61"/>
      <c r="R136" s="61"/>
    </row>
    <row r="137" spans="1:18">
      <c r="A137" s="61"/>
      <c r="B137" s="64"/>
      <c r="C137" s="64"/>
      <c r="D137" s="64"/>
      <c r="E137" s="64"/>
      <c r="F137" s="64"/>
      <c r="G137" s="64"/>
      <c r="H137" s="64"/>
      <c r="I137" s="61"/>
      <c r="J137" s="64"/>
      <c r="K137" s="64"/>
      <c r="L137" s="64"/>
      <c r="M137" s="64"/>
      <c r="N137" s="64"/>
      <c r="O137" s="64"/>
      <c r="P137" s="64"/>
      <c r="Q137" s="61"/>
      <c r="R137" s="61"/>
    </row>
    <row r="138" spans="1:18">
      <c r="A138" s="61"/>
      <c r="B138" s="64"/>
      <c r="C138" s="64"/>
      <c r="D138" s="64"/>
      <c r="E138" s="64"/>
      <c r="F138" s="64"/>
      <c r="G138" s="64"/>
      <c r="H138" s="64"/>
      <c r="I138" s="61"/>
      <c r="J138" s="64"/>
      <c r="K138" s="64"/>
      <c r="L138" s="64"/>
      <c r="M138" s="64"/>
      <c r="N138" s="64"/>
      <c r="O138" s="64"/>
      <c r="P138" s="64"/>
      <c r="Q138" s="61"/>
      <c r="R138" s="61"/>
    </row>
    <row r="139" spans="1:18">
      <c r="A139" s="61"/>
      <c r="B139" s="64"/>
      <c r="C139" s="64"/>
      <c r="D139" s="64"/>
      <c r="E139" s="64"/>
      <c r="F139" s="64"/>
      <c r="G139" s="64"/>
      <c r="H139" s="64"/>
      <c r="I139" s="61"/>
      <c r="J139" s="64"/>
      <c r="K139" s="64"/>
      <c r="L139" s="64"/>
      <c r="M139" s="64"/>
      <c r="N139" s="64"/>
      <c r="O139" s="64"/>
      <c r="P139" s="64"/>
      <c r="Q139" s="61"/>
      <c r="R139" s="61"/>
    </row>
    <row r="140" spans="1:18">
      <c r="A140" s="61"/>
      <c r="B140" s="64"/>
      <c r="C140" s="64"/>
      <c r="D140" s="64"/>
      <c r="E140" s="64"/>
      <c r="F140" s="64"/>
      <c r="G140" s="64"/>
      <c r="H140" s="64"/>
      <c r="I140" s="61"/>
      <c r="J140" s="64"/>
      <c r="K140" s="64"/>
      <c r="L140" s="64"/>
      <c r="M140" s="64"/>
      <c r="N140" s="64"/>
      <c r="O140" s="64"/>
      <c r="P140" s="64"/>
      <c r="Q140" s="61"/>
      <c r="R140" s="61"/>
    </row>
    <row r="141" spans="1:18">
      <c r="A141" s="61"/>
      <c r="B141" s="64"/>
      <c r="C141" s="64"/>
      <c r="D141" s="64"/>
      <c r="E141" s="64"/>
      <c r="F141" s="64"/>
      <c r="G141" s="64"/>
      <c r="H141" s="64"/>
      <c r="I141" s="61"/>
      <c r="J141" s="64"/>
      <c r="K141" s="64"/>
      <c r="L141" s="64"/>
      <c r="M141" s="64"/>
      <c r="N141" s="64"/>
      <c r="O141" s="64"/>
      <c r="P141" s="64"/>
      <c r="Q141" s="61"/>
      <c r="R141" s="61"/>
    </row>
    <row r="142" spans="1:18">
      <c r="A142" s="61"/>
      <c r="B142" s="64"/>
      <c r="C142" s="64"/>
      <c r="D142" s="64"/>
      <c r="E142" s="64"/>
      <c r="F142" s="64"/>
      <c r="G142" s="64"/>
      <c r="H142" s="64"/>
      <c r="I142" s="61"/>
      <c r="J142" s="64"/>
      <c r="K142" s="64"/>
      <c r="L142" s="64"/>
      <c r="M142" s="64"/>
      <c r="N142" s="64"/>
      <c r="O142" s="64"/>
      <c r="P142" s="64"/>
      <c r="Q142" s="61"/>
      <c r="R142" s="61"/>
    </row>
    <row r="143" spans="1:18">
      <c r="A143" s="61"/>
      <c r="B143" s="64"/>
      <c r="C143" s="64"/>
      <c r="D143" s="64"/>
      <c r="E143" s="64"/>
      <c r="F143" s="64"/>
      <c r="G143" s="64"/>
      <c r="H143" s="64"/>
      <c r="I143" s="61"/>
      <c r="J143" s="64"/>
      <c r="K143" s="64"/>
      <c r="L143" s="64"/>
      <c r="M143" s="64"/>
      <c r="N143" s="64"/>
      <c r="O143" s="64"/>
      <c r="P143" s="64"/>
      <c r="Q143" s="61"/>
      <c r="R143" s="61"/>
    </row>
    <row r="144" spans="1:18">
      <c r="A144" s="61"/>
      <c r="B144" s="64"/>
      <c r="C144" s="64"/>
      <c r="D144" s="64"/>
      <c r="E144" s="64"/>
      <c r="F144" s="64"/>
      <c r="G144" s="64"/>
      <c r="H144" s="64"/>
      <c r="I144" s="61"/>
      <c r="J144" s="64"/>
      <c r="K144" s="64"/>
      <c r="L144" s="64"/>
      <c r="M144" s="64"/>
      <c r="N144" s="64"/>
      <c r="O144" s="64"/>
      <c r="P144" s="64"/>
      <c r="Q144" s="61"/>
      <c r="R144" s="61"/>
    </row>
    <row r="145" spans="1:18">
      <c r="A145" s="61"/>
      <c r="B145" s="64"/>
      <c r="C145" s="64"/>
      <c r="D145" s="64"/>
      <c r="E145" s="64"/>
      <c r="F145" s="64"/>
      <c r="G145" s="64"/>
      <c r="H145" s="64"/>
      <c r="I145" s="61"/>
      <c r="J145" s="64"/>
      <c r="K145" s="64"/>
      <c r="L145" s="64"/>
      <c r="M145" s="64"/>
      <c r="N145" s="64"/>
      <c r="O145" s="64"/>
      <c r="P145" s="64"/>
      <c r="Q145" s="61"/>
      <c r="R145" s="61"/>
    </row>
    <row r="146" spans="1:18">
      <c r="A146" s="61"/>
      <c r="B146" s="64"/>
      <c r="C146" s="64"/>
      <c r="D146" s="64"/>
      <c r="E146" s="64"/>
      <c r="F146" s="64"/>
      <c r="G146" s="64"/>
      <c r="H146" s="64"/>
      <c r="I146" s="61"/>
      <c r="J146" s="64"/>
      <c r="K146" s="64"/>
      <c r="L146" s="64"/>
      <c r="M146" s="64"/>
      <c r="N146" s="64"/>
      <c r="O146" s="64"/>
      <c r="P146" s="64"/>
      <c r="Q146" s="61"/>
      <c r="R146" s="61"/>
    </row>
    <row r="147" spans="1:18">
      <c r="A147" s="61"/>
      <c r="B147" s="64"/>
      <c r="C147" s="64"/>
      <c r="D147" s="64"/>
      <c r="E147" s="64"/>
      <c r="F147" s="64"/>
      <c r="G147" s="64"/>
      <c r="H147" s="64"/>
      <c r="I147" s="61"/>
      <c r="J147" s="64"/>
      <c r="K147" s="64"/>
      <c r="L147" s="64"/>
      <c r="M147" s="64"/>
      <c r="N147" s="64"/>
      <c r="O147" s="64"/>
      <c r="P147" s="64"/>
      <c r="Q147" s="61"/>
      <c r="R147" s="61"/>
    </row>
    <row r="148" spans="1:18">
      <c r="A148" s="61"/>
      <c r="B148" s="61"/>
      <c r="C148" s="61"/>
      <c r="D148" s="61"/>
      <c r="E148" s="61"/>
      <c r="F148" s="61"/>
      <c r="G148" s="61"/>
      <c r="H148" s="61"/>
      <c r="I148" s="61"/>
      <c r="J148" s="61"/>
      <c r="K148" s="61"/>
      <c r="L148" s="61"/>
      <c r="M148" s="61"/>
      <c r="N148" s="61"/>
      <c r="O148" s="61"/>
      <c r="P148" s="61"/>
      <c r="Q148" s="61"/>
      <c r="R148" s="61"/>
    </row>
    <row r="149" spans="1:18">
      <c r="A149" s="61"/>
      <c r="B149" s="61"/>
      <c r="C149" s="61"/>
      <c r="D149" s="61"/>
      <c r="E149" s="61"/>
      <c r="F149" s="61"/>
      <c r="G149" s="61"/>
      <c r="H149" s="61"/>
      <c r="I149" s="61"/>
      <c r="J149" s="61"/>
      <c r="K149" s="61"/>
      <c r="L149" s="61"/>
      <c r="M149" s="61"/>
      <c r="N149" s="61"/>
      <c r="O149" s="61"/>
      <c r="P149" s="61"/>
      <c r="Q149" s="61"/>
      <c r="R149" s="61"/>
    </row>
    <row r="150" spans="1:18">
      <c r="A150" s="61"/>
      <c r="B150" s="67" t="s">
        <v>225</v>
      </c>
      <c r="C150" s="67"/>
      <c r="D150" s="67"/>
      <c r="E150" s="67"/>
      <c r="F150" s="67"/>
      <c r="G150" s="67"/>
      <c r="H150" s="67">
        <f>SUM(C152:H152)</f>
        <v>4</v>
      </c>
      <c r="I150" s="61"/>
      <c r="J150" s="67" t="s">
        <v>226</v>
      </c>
      <c r="K150" s="67"/>
      <c r="L150" s="67"/>
      <c r="M150" s="67"/>
      <c r="N150" s="67"/>
      <c r="O150" s="67"/>
      <c r="P150" s="67">
        <f>SUM(K152:P152)</f>
        <v>4</v>
      </c>
      <c r="Q150" s="61"/>
      <c r="R150" s="61"/>
    </row>
    <row r="151" spans="1:18" ht="15.75">
      <c r="A151" s="61"/>
      <c r="B151" s="65" t="s">
        <v>55</v>
      </c>
      <c r="C151" s="66" t="s">
        <v>61</v>
      </c>
      <c r="D151" s="66" t="s">
        <v>60</v>
      </c>
      <c r="E151" s="66" t="s">
        <v>59</v>
      </c>
      <c r="F151" s="66" t="s">
        <v>58</v>
      </c>
      <c r="G151" s="66" t="s">
        <v>56</v>
      </c>
      <c r="H151" s="66" t="s">
        <v>57</v>
      </c>
      <c r="I151" s="61"/>
      <c r="J151" s="65" t="s">
        <v>55</v>
      </c>
      <c r="K151" s="66" t="s">
        <v>61</v>
      </c>
      <c r="L151" s="66" t="s">
        <v>60</v>
      </c>
      <c r="M151" s="66" t="s">
        <v>59</v>
      </c>
      <c r="N151" s="66" t="s">
        <v>58</v>
      </c>
      <c r="O151" s="66" t="s">
        <v>56</v>
      </c>
      <c r="P151" s="66" t="s">
        <v>57</v>
      </c>
      <c r="Q151" s="61"/>
      <c r="R151" s="61"/>
    </row>
    <row r="152" spans="1:18">
      <c r="A152" s="61"/>
      <c r="B152" s="63" t="s">
        <v>0</v>
      </c>
      <c r="C152" s="63">
        <f>COUNTIF('REKOD PRESTASI MURID SENI '!$X$10:$X$59,1)</f>
        <v>0</v>
      </c>
      <c r="D152" s="63">
        <f>COUNTIF('REKOD PRESTASI MURID SENI '!$X$10:$X$59,2)</f>
        <v>0</v>
      </c>
      <c r="E152" s="63">
        <f>COUNTIF('REKOD PRESTASI MURID SENI '!$X$10:$X$59,3)</f>
        <v>0</v>
      </c>
      <c r="F152" s="63">
        <f>COUNTIF('REKOD PRESTASI MURID SENI '!$X$10:$X$59,4)</f>
        <v>0</v>
      </c>
      <c r="G152" s="63">
        <f>COUNTIF('REKOD PRESTASI MURID SENI '!$X$10:$X$59,5)</f>
        <v>0</v>
      </c>
      <c r="H152" s="63">
        <f>COUNTIF('REKOD PRESTASI MURID SENI '!$X$10:$X$59,6)</f>
        <v>4</v>
      </c>
      <c r="I152" s="61"/>
      <c r="J152" s="63" t="s">
        <v>0</v>
      </c>
      <c r="K152" s="63">
        <f>COUNTIF('REKOD PRESTASI MURID SENI '!$Y$10:$Y$59,1)</f>
        <v>0</v>
      </c>
      <c r="L152" s="63">
        <f>COUNTIF('REKOD PRESTASI MURID SENI '!$Y$10:$Y$59,2)</f>
        <v>0</v>
      </c>
      <c r="M152" s="63">
        <f>COUNTIF('REKOD PRESTASI MURID SENI '!$Y$10:$Y$59,3)</f>
        <v>0</v>
      </c>
      <c r="N152" s="63">
        <f>COUNTIF('REKOD PRESTASI MURID SENI '!$Y$10:$Y$59,4)</f>
        <v>0</v>
      </c>
      <c r="O152" s="63">
        <f>COUNTIF('REKOD PRESTASI MURID SENI '!$Y$10:$Y$59,5)</f>
        <v>0</v>
      </c>
      <c r="P152" s="63">
        <f>COUNTIF('REKOD PRESTASI MURID SENI '!$Y$10:$Y$59,6)</f>
        <v>4</v>
      </c>
      <c r="Q152" s="61"/>
      <c r="R152" s="61"/>
    </row>
    <row r="153" spans="1:18">
      <c r="A153" s="61"/>
      <c r="B153" s="61"/>
      <c r="C153" s="61"/>
      <c r="D153" s="61"/>
      <c r="E153" s="61"/>
      <c r="F153" s="61"/>
      <c r="G153" s="61"/>
      <c r="H153" s="61"/>
      <c r="I153" s="61"/>
      <c r="J153" s="61"/>
      <c r="K153" s="61"/>
      <c r="L153" s="61"/>
      <c r="M153" s="61"/>
      <c r="N153" s="61"/>
      <c r="O153" s="61"/>
      <c r="P153" s="61"/>
      <c r="Q153" s="61"/>
      <c r="R153" s="61"/>
    </row>
    <row r="154" spans="1:18">
      <c r="A154" s="61"/>
      <c r="B154" s="61"/>
      <c r="C154" s="61"/>
      <c r="D154" s="61"/>
      <c r="E154" s="61"/>
      <c r="F154" s="61"/>
      <c r="G154" s="61"/>
      <c r="H154" s="61"/>
      <c r="I154" s="61"/>
      <c r="J154" s="61"/>
      <c r="K154" s="61"/>
      <c r="L154" s="61"/>
      <c r="M154" s="61"/>
      <c r="N154" s="61"/>
      <c r="O154" s="61"/>
      <c r="P154" s="61"/>
      <c r="Q154" s="61"/>
      <c r="R154" s="61"/>
    </row>
    <row r="155" spans="1:18">
      <c r="A155" s="61"/>
      <c r="B155" s="61"/>
      <c r="C155" s="61"/>
      <c r="D155" s="61"/>
      <c r="E155" s="61"/>
      <c r="F155" s="61"/>
      <c r="G155" s="61"/>
      <c r="H155" s="61"/>
      <c r="I155" s="61"/>
      <c r="J155" s="61"/>
      <c r="K155" s="61"/>
      <c r="L155" s="61"/>
      <c r="M155" s="61"/>
      <c r="N155" s="61"/>
      <c r="O155" s="61"/>
      <c r="P155" s="61"/>
      <c r="Q155" s="61"/>
      <c r="R155" s="61"/>
    </row>
    <row r="156" spans="1:18">
      <c r="A156" s="61"/>
      <c r="B156" s="61"/>
      <c r="C156" s="61"/>
      <c r="D156" s="61"/>
      <c r="E156" s="61"/>
      <c r="F156" s="61"/>
      <c r="G156" s="61"/>
      <c r="H156" s="61"/>
      <c r="I156" s="61"/>
      <c r="J156" s="61"/>
      <c r="K156" s="61"/>
      <c r="L156" s="61"/>
      <c r="M156" s="61"/>
      <c r="N156" s="61"/>
      <c r="O156" s="61"/>
      <c r="P156" s="61"/>
      <c r="Q156" s="61"/>
      <c r="R156" s="61"/>
    </row>
    <row r="157" spans="1:18">
      <c r="A157" s="61"/>
      <c r="B157" s="61"/>
      <c r="C157" s="61"/>
      <c r="D157" s="61"/>
      <c r="E157" s="61"/>
      <c r="F157" s="61"/>
      <c r="G157" s="61"/>
      <c r="H157" s="61"/>
      <c r="I157" s="61"/>
      <c r="J157" s="61"/>
      <c r="K157" s="61"/>
      <c r="L157" s="61"/>
      <c r="M157" s="61"/>
      <c r="N157" s="61"/>
      <c r="O157" s="61"/>
      <c r="P157" s="61"/>
      <c r="Q157" s="61"/>
      <c r="R157" s="61"/>
    </row>
    <row r="158" spans="1:18">
      <c r="A158" s="61"/>
      <c r="B158" s="61"/>
      <c r="C158" s="61"/>
      <c r="D158" s="61"/>
      <c r="E158" s="61"/>
      <c r="F158" s="61"/>
      <c r="G158" s="61"/>
      <c r="H158" s="61"/>
      <c r="I158" s="61"/>
      <c r="J158" s="61"/>
      <c r="K158" s="61"/>
      <c r="L158" s="61"/>
      <c r="M158" s="61"/>
      <c r="N158" s="61"/>
      <c r="O158" s="61"/>
      <c r="P158" s="61"/>
      <c r="Q158" s="61"/>
      <c r="R158" s="61"/>
    </row>
    <row r="159" spans="1:18">
      <c r="A159" s="61"/>
      <c r="B159" s="61"/>
      <c r="C159" s="61"/>
      <c r="D159" s="61"/>
      <c r="E159" s="61"/>
      <c r="F159" s="61"/>
      <c r="G159" s="61"/>
      <c r="H159" s="61"/>
      <c r="I159" s="61"/>
      <c r="J159" s="61"/>
      <c r="K159" s="61"/>
      <c r="L159" s="61"/>
      <c r="M159" s="61"/>
      <c r="N159" s="61"/>
      <c r="O159" s="61"/>
      <c r="P159" s="61"/>
      <c r="Q159" s="61"/>
      <c r="R159" s="61"/>
    </row>
    <row r="160" spans="1:18">
      <c r="A160" s="61"/>
      <c r="B160" s="61"/>
      <c r="C160" s="61"/>
      <c r="D160" s="61"/>
      <c r="E160" s="61"/>
      <c r="F160" s="61"/>
      <c r="G160" s="61"/>
      <c r="H160" s="61"/>
      <c r="I160" s="61"/>
      <c r="J160" s="61"/>
      <c r="K160" s="61"/>
      <c r="L160" s="61"/>
      <c r="M160" s="61"/>
      <c r="N160" s="61"/>
      <c r="O160" s="61"/>
      <c r="P160" s="61"/>
      <c r="Q160" s="61"/>
      <c r="R160" s="61"/>
    </row>
    <row r="161" spans="1:18">
      <c r="A161" s="61"/>
      <c r="B161" s="61"/>
      <c r="C161" s="61"/>
      <c r="D161" s="61"/>
      <c r="E161" s="61"/>
      <c r="F161" s="61"/>
      <c r="G161" s="61"/>
      <c r="H161" s="61"/>
      <c r="I161" s="61"/>
      <c r="J161" s="61"/>
      <c r="K161" s="61"/>
      <c r="L161" s="61"/>
      <c r="M161" s="61"/>
      <c r="N161" s="61"/>
      <c r="O161" s="61"/>
      <c r="P161" s="61"/>
      <c r="Q161" s="61"/>
      <c r="R161" s="61"/>
    </row>
    <row r="162" spans="1:18">
      <c r="A162" s="61"/>
      <c r="B162" s="61"/>
      <c r="C162" s="61"/>
      <c r="D162" s="61"/>
      <c r="E162" s="61"/>
      <c r="F162" s="61"/>
      <c r="G162" s="61"/>
      <c r="H162" s="61"/>
      <c r="I162" s="61"/>
      <c r="J162" s="61"/>
      <c r="K162" s="61"/>
      <c r="L162" s="61"/>
      <c r="M162" s="61"/>
      <c r="N162" s="61"/>
      <c r="O162" s="61"/>
      <c r="P162" s="61"/>
      <c r="Q162" s="61"/>
      <c r="R162" s="61"/>
    </row>
    <row r="163" spans="1:18">
      <c r="A163" s="61"/>
      <c r="B163" s="61"/>
      <c r="C163" s="61"/>
      <c r="D163" s="61"/>
      <c r="E163" s="61"/>
      <c r="F163" s="61"/>
      <c r="G163" s="61"/>
      <c r="H163" s="61"/>
      <c r="I163" s="61"/>
      <c r="J163" s="61"/>
      <c r="K163" s="61"/>
      <c r="L163" s="61"/>
      <c r="M163" s="61"/>
      <c r="N163" s="61"/>
      <c r="O163" s="61"/>
      <c r="P163" s="61"/>
      <c r="Q163" s="61"/>
      <c r="R163" s="61"/>
    </row>
    <row r="164" spans="1:18">
      <c r="A164" s="61"/>
      <c r="B164" s="61"/>
      <c r="C164" s="61"/>
      <c r="D164" s="61"/>
      <c r="E164" s="61"/>
      <c r="F164" s="61"/>
      <c r="G164" s="61"/>
      <c r="H164" s="61"/>
      <c r="I164" s="61"/>
      <c r="J164" s="61"/>
      <c r="K164" s="61"/>
      <c r="L164" s="61"/>
      <c r="M164" s="61"/>
      <c r="N164" s="61"/>
      <c r="O164" s="61"/>
      <c r="P164" s="61"/>
      <c r="Q164" s="61"/>
      <c r="R164" s="61"/>
    </row>
    <row r="165" spans="1:18">
      <c r="A165" s="61"/>
      <c r="B165" s="61"/>
      <c r="C165" s="61"/>
      <c r="D165" s="61"/>
      <c r="E165" s="61"/>
      <c r="F165" s="61"/>
      <c r="G165" s="61"/>
      <c r="H165" s="61"/>
      <c r="I165" s="61"/>
      <c r="J165" s="61"/>
      <c r="K165" s="61"/>
      <c r="L165" s="61"/>
      <c r="M165" s="61"/>
      <c r="N165" s="61"/>
      <c r="O165" s="61"/>
      <c r="P165" s="61"/>
      <c r="Q165" s="61"/>
      <c r="R165" s="61"/>
    </row>
    <row r="166" spans="1:18">
      <c r="A166" s="61"/>
      <c r="B166" s="61"/>
      <c r="C166" s="61"/>
      <c r="D166" s="61"/>
      <c r="E166" s="61"/>
      <c r="F166" s="61"/>
      <c r="G166" s="61"/>
      <c r="H166" s="61"/>
      <c r="I166" s="61"/>
      <c r="J166" s="61"/>
      <c r="K166" s="61"/>
      <c r="L166" s="61"/>
      <c r="M166" s="61"/>
      <c r="N166" s="61"/>
      <c r="O166" s="61"/>
      <c r="P166" s="61"/>
      <c r="Q166" s="61"/>
      <c r="R166" s="61"/>
    </row>
    <row r="167" spans="1:18">
      <c r="A167" s="61"/>
      <c r="B167" s="61"/>
      <c r="C167" s="61"/>
      <c r="D167" s="61"/>
      <c r="E167" s="61"/>
      <c r="F167" s="61"/>
      <c r="G167" s="61"/>
      <c r="H167" s="61"/>
      <c r="I167" s="61"/>
      <c r="J167" s="61"/>
      <c r="K167" s="61"/>
      <c r="L167" s="61"/>
      <c r="M167" s="61"/>
      <c r="N167" s="61"/>
      <c r="O167" s="61"/>
      <c r="P167" s="61"/>
      <c r="Q167" s="61"/>
      <c r="R167" s="61"/>
    </row>
    <row r="168" spans="1:18">
      <c r="A168" s="61"/>
      <c r="B168" s="61"/>
      <c r="C168" s="61"/>
      <c r="D168" s="61"/>
      <c r="E168" s="61"/>
      <c r="F168" s="61"/>
      <c r="G168" s="61"/>
      <c r="H168" s="61"/>
      <c r="I168" s="61"/>
      <c r="J168" s="61"/>
      <c r="K168" s="61"/>
      <c r="L168" s="61"/>
      <c r="M168" s="61"/>
      <c r="N168" s="61"/>
      <c r="O168" s="61"/>
      <c r="P168" s="61"/>
      <c r="Q168" s="61"/>
      <c r="R168" s="61"/>
    </row>
    <row r="169" spans="1:18">
      <c r="A169" s="61"/>
      <c r="B169" s="61"/>
      <c r="C169" s="61"/>
      <c r="D169" s="61"/>
      <c r="E169" s="61"/>
      <c r="F169" s="61"/>
      <c r="G169" s="61"/>
      <c r="H169" s="61"/>
      <c r="I169" s="61"/>
      <c r="J169" s="61"/>
      <c r="K169" s="61"/>
      <c r="L169" s="61"/>
      <c r="M169" s="61"/>
      <c r="N169" s="61"/>
      <c r="O169" s="61"/>
      <c r="P169" s="61"/>
      <c r="Q169" s="61"/>
      <c r="R169" s="61"/>
    </row>
    <row r="170" spans="1:18">
      <c r="A170" s="61"/>
      <c r="B170" s="61"/>
      <c r="C170" s="61"/>
      <c r="D170" s="61"/>
      <c r="E170" s="61"/>
      <c r="F170" s="61"/>
      <c r="G170" s="61"/>
      <c r="H170" s="61"/>
      <c r="I170" s="61"/>
      <c r="J170" s="61"/>
      <c r="K170" s="61"/>
      <c r="L170" s="61"/>
      <c r="M170" s="61"/>
      <c r="N170" s="61"/>
      <c r="O170" s="61"/>
      <c r="P170" s="61"/>
      <c r="Q170" s="61"/>
      <c r="R170" s="61"/>
    </row>
  </sheetData>
  <sheetProtection password="CA9C" sheet="1" objects="1" scenarios="1"/>
  <mergeCells count="1">
    <mergeCell ref="A2:R2"/>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REKOD PRESTASI MURID SENI </vt:lpstr>
      <vt:lpstr>LAPORAN MURID (INDIVIDU)</vt:lpstr>
      <vt:lpstr>DATA PERNYATAAN TAHAP PGUASAAN</vt:lpstr>
      <vt:lpstr>GRAF PELAPORAN</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Lianne</cp:lastModifiedBy>
  <cp:lastPrinted>2014-10-20T17:04:56Z</cp:lastPrinted>
  <dcterms:created xsi:type="dcterms:W3CDTF">2013-07-10T02:44:08Z</dcterms:created>
  <dcterms:modified xsi:type="dcterms:W3CDTF">2014-10-20T17:05:05Z</dcterms:modified>
</cp:coreProperties>
</file>