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70" yWindow="-30" windowWidth="14805" windowHeight="7740" activeTab="1"/>
  </bookViews>
  <sheets>
    <sheet name="REKOD PRESTASI KELAS" sheetId="19" r:id="rId1"/>
    <sheet name="LAPORAN MURID(INVIDU)" sheetId="17" r:id="rId2"/>
    <sheet name="GRAF" sheetId="20" r:id="rId3"/>
    <sheet name="GRAF (2)" sheetId="22" state="hidden" r:id="rId4"/>
    <sheet name="DATA PERNYATAAN BAND" sheetId="5" state="hidden" r:id="rId5"/>
  </sheets>
  <definedNames>
    <definedName name="_xlnm.Print_Area" localSheetId="1">'LAPORAN MURID(INVIDU)'!$C$2:$H$62</definedName>
    <definedName name="_xlnm.Print_Area" localSheetId="0">'REKOD PRESTASI KELAS'!$A$1:$K$27</definedName>
    <definedName name="_xlnm.Print_Titles" localSheetId="0">'REKOD PRESTASI KELAS'!$1:$9</definedName>
  </definedNames>
  <calcPr calcId="124519"/>
</workbook>
</file>

<file path=xl/calcChain.xml><?xml version="1.0" encoding="utf-8"?>
<calcChain xmlns="http://schemas.openxmlformats.org/spreadsheetml/2006/main">
  <c r="F14" i="17"/>
  <c r="F27" l="1"/>
  <c r="F24"/>
  <c r="F21"/>
  <c r="F39"/>
  <c r="F36"/>
  <c r="F33"/>
  <c r="Y50" i="20"/>
  <c r="X50"/>
  <c r="W50"/>
  <c r="V50"/>
  <c r="U50"/>
  <c r="Q30"/>
  <c r="P30"/>
  <c r="O30"/>
  <c r="N30"/>
  <c r="M30"/>
  <c r="M70"/>
  <c r="N70"/>
  <c r="O70"/>
  <c r="P70"/>
  <c r="Q70"/>
  <c r="L70"/>
  <c r="Y70"/>
  <c r="X70"/>
  <c r="W70"/>
  <c r="V70"/>
  <c r="U70"/>
  <c r="T70"/>
  <c r="Y4"/>
  <c r="X4"/>
  <c r="W4"/>
  <c r="V4"/>
  <c r="U4"/>
  <c r="Q4"/>
  <c r="P4"/>
  <c r="O4"/>
  <c r="N4"/>
  <c r="M4"/>
  <c r="L30"/>
  <c r="T4"/>
  <c r="T50"/>
  <c r="L4"/>
  <c r="K9" i="17"/>
  <c r="L9" s="1"/>
  <c r="K10"/>
  <c r="L10" s="1"/>
  <c r="K11"/>
  <c r="L11" s="1"/>
  <c r="K12"/>
  <c r="L12" s="1"/>
  <c r="K13"/>
  <c r="K14"/>
  <c r="L14" s="1"/>
  <c r="K15"/>
  <c r="L15" s="1"/>
  <c r="K16"/>
  <c r="L16" s="1"/>
  <c r="K17"/>
  <c r="K18"/>
  <c r="L18" s="1"/>
  <c r="K19"/>
  <c r="L19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K29"/>
  <c r="K30"/>
  <c r="L30" s="1"/>
  <c r="K31"/>
  <c r="L31" s="1"/>
  <c r="K32"/>
  <c r="L32" s="1"/>
  <c r="K33"/>
  <c r="L33" s="1"/>
  <c r="K34"/>
  <c r="L34" s="1"/>
  <c r="K35"/>
  <c r="L35" s="1"/>
  <c r="K36"/>
  <c r="L36" s="1"/>
  <c r="K37"/>
  <c r="L37" s="1"/>
  <c r="K38"/>
  <c r="L38" s="1"/>
  <c r="K39"/>
  <c r="L39" s="1"/>
  <c r="K40"/>
  <c r="L40" s="1"/>
  <c r="K41"/>
  <c r="L41" s="1"/>
  <c r="K42"/>
  <c r="L42" s="1"/>
  <c r="K43"/>
  <c r="K44"/>
  <c r="L44" s="1"/>
  <c r="K45"/>
  <c r="L45" s="1"/>
  <c r="K46"/>
  <c r="L46" s="1"/>
  <c r="K47"/>
  <c r="L47" s="1"/>
  <c r="K48"/>
  <c r="L48" s="1"/>
  <c r="K49"/>
  <c r="L49" s="1"/>
  <c r="K50"/>
  <c r="L50" s="1"/>
  <c r="K51"/>
  <c r="L51" s="1"/>
  <c r="K52"/>
  <c r="L52" s="1"/>
  <c r="K8"/>
  <c r="L8" s="1"/>
  <c r="L13"/>
  <c r="L17"/>
  <c r="L28"/>
  <c r="L29"/>
  <c r="L43"/>
  <c r="F9"/>
  <c r="C31" l="1"/>
  <c r="C19"/>
  <c r="C5" l="1"/>
  <c r="B17" i="20"/>
  <c r="C17"/>
  <c r="D17"/>
  <c r="E17"/>
  <c r="F17"/>
  <c r="G17"/>
  <c r="H17"/>
  <c r="I17"/>
  <c r="B18"/>
  <c r="C18"/>
  <c r="D18"/>
  <c r="E18"/>
  <c r="F18"/>
  <c r="G18"/>
  <c r="H18"/>
  <c r="I18"/>
  <c r="B19"/>
  <c r="C19"/>
  <c r="D19"/>
  <c r="E19"/>
  <c r="F19"/>
  <c r="G19"/>
  <c r="H19"/>
  <c r="I19"/>
  <c r="I34" i="22" l="1"/>
  <c r="H34"/>
  <c r="G34"/>
  <c r="F34"/>
  <c r="E34"/>
  <c r="D34"/>
  <c r="C34"/>
  <c r="B34"/>
  <c r="I33"/>
  <c r="H33"/>
  <c r="G33"/>
  <c r="F33"/>
  <c r="E33"/>
  <c r="D33"/>
  <c r="C33"/>
  <c r="B33"/>
  <c r="I32"/>
  <c r="H32"/>
  <c r="G32"/>
  <c r="F32"/>
  <c r="E32"/>
  <c r="D32"/>
  <c r="C32"/>
  <c r="B32"/>
  <c r="I31"/>
  <c r="H31"/>
  <c r="G31"/>
  <c r="F31"/>
  <c r="E31"/>
  <c r="D31"/>
  <c r="C31"/>
  <c r="B31"/>
  <c r="I30"/>
  <c r="H30"/>
  <c r="G30"/>
  <c r="F30"/>
  <c r="E30"/>
  <c r="D30"/>
  <c r="C30"/>
  <c r="B30"/>
  <c r="I29"/>
  <c r="H29"/>
  <c r="G29"/>
  <c r="F29"/>
  <c r="E29"/>
  <c r="D29"/>
  <c r="C29"/>
  <c r="B29"/>
  <c r="I28"/>
  <c r="H28"/>
  <c r="G28"/>
  <c r="F28"/>
  <c r="E28"/>
  <c r="D28"/>
  <c r="C28"/>
  <c r="B28"/>
  <c r="I27"/>
  <c r="H27"/>
  <c r="G27"/>
  <c r="F27"/>
  <c r="E27"/>
  <c r="D27"/>
  <c r="C27"/>
  <c r="B27"/>
  <c r="I25"/>
  <c r="H25"/>
  <c r="G25"/>
  <c r="F25"/>
  <c r="E25"/>
  <c r="D25"/>
  <c r="C25"/>
  <c r="B25"/>
  <c r="I24"/>
  <c r="H24"/>
  <c r="G24"/>
  <c r="F24"/>
  <c r="E24"/>
  <c r="D24"/>
  <c r="C24"/>
  <c r="B24"/>
  <c r="I23"/>
  <c r="H23"/>
  <c r="G23"/>
  <c r="F23"/>
  <c r="E23"/>
  <c r="D23"/>
  <c r="C23"/>
  <c r="B23"/>
  <c r="I22"/>
  <c r="H22"/>
  <c r="G22"/>
  <c r="F22"/>
  <c r="E22"/>
  <c r="D22"/>
  <c r="C22"/>
  <c r="B22"/>
  <c r="I21"/>
  <c r="H21"/>
  <c r="G21"/>
  <c r="F21"/>
  <c r="E21"/>
  <c r="D21"/>
  <c r="C21"/>
  <c r="B21"/>
  <c r="I20"/>
  <c r="H20"/>
  <c r="G20"/>
  <c r="F20"/>
  <c r="E20"/>
  <c r="D20"/>
  <c r="C20"/>
  <c r="B20"/>
  <c r="I19"/>
  <c r="H19"/>
  <c r="G19"/>
  <c r="F19"/>
  <c r="E19"/>
  <c r="D19"/>
  <c r="C19"/>
  <c r="B19"/>
  <c r="I18"/>
  <c r="H18"/>
  <c r="G18"/>
  <c r="F18"/>
  <c r="E18"/>
  <c r="D18"/>
  <c r="C18"/>
  <c r="B18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I7"/>
  <c r="H7"/>
  <c r="G7"/>
  <c r="F7"/>
  <c r="E7"/>
  <c r="D7"/>
  <c r="C7"/>
  <c r="B7"/>
  <c r="I6"/>
  <c r="H6"/>
  <c r="G6"/>
  <c r="F6"/>
  <c r="E6"/>
  <c r="D6"/>
  <c r="C6"/>
  <c r="B6"/>
  <c r="I5"/>
  <c r="H5"/>
  <c r="G5"/>
  <c r="F5"/>
  <c r="E5"/>
  <c r="D5"/>
  <c r="C5"/>
  <c r="B5"/>
  <c r="O5" s="1"/>
  <c r="I4"/>
  <c r="Q17" s="1"/>
  <c r="H4"/>
  <c r="Q16" s="1"/>
  <c r="G4"/>
  <c r="Q15" s="1"/>
  <c r="F4"/>
  <c r="E4"/>
  <c r="Q7" s="1"/>
  <c r="D4"/>
  <c r="Q6" s="1"/>
  <c r="C4"/>
  <c r="N5" s="1"/>
  <c r="B4"/>
  <c r="Q4" s="1"/>
  <c r="C5" i="20"/>
  <c r="D5"/>
  <c r="E5"/>
  <c r="F5"/>
  <c r="G5"/>
  <c r="H5"/>
  <c r="I5"/>
  <c r="C6"/>
  <c r="D6"/>
  <c r="E6"/>
  <c r="F6"/>
  <c r="G6"/>
  <c r="H6"/>
  <c r="I6"/>
  <c r="C7"/>
  <c r="D7"/>
  <c r="E7"/>
  <c r="F7"/>
  <c r="G7"/>
  <c r="H7"/>
  <c r="I7"/>
  <c r="C8"/>
  <c r="D8"/>
  <c r="E8"/>
  <c r="F8"/>
  <c r="G8"/>
  <c r="H8"/>
  <c r="I8"/>
  <c r="C9"/>
  <c r="D9"/>
  <c r="E9"/>
  <c r="F9"/>
  <c r="G9"/>
  <c r="H9"/>
  <c r="I9"/>
  <c r="C10"/>
  <c r="D10"/>
  <c r="E10"/>
  <c r="F10"/>
  <c r="G10"/>
  <c r="H10"/>
  <c r="I10"/>
  <c r="C11"/>
  <c r="D11"/>
  <c r="E11"/>
  <c r="F11"/>
  <c r="G11"/>
  <c r="H11"/>
  <c r="I11"/>
  <c r="C12"/>
  <c r="D12"/>
  <c r="E12"/>
  <c r="F12"/>
  <c r="G12"/>
  <c r="H12"/>
  <c r="I12"/>
  <c r="C13"/>
  <c r="D13"/>
  <c r="E13"/>
  <c r="F13"/>
  <c r="G13"/>
  <c r="H13"/>
  <c r="I13"/>
  <c r="C14"/>
  <c r="D14"/>
  <c r="E14"/>
  <c r="F14"/>
  <c r="G14"/>
  <c r="H14"/>
  <c r="I14"/>
  <c r="C15"/>
  <c r="D15"/>
  <c r="E15"/>
  <c r="F15"/>
  <c r="G15"/>
  <c r="H15"/>
  <c r="I15"/>
  <c r="C16"/>
  <c r="D16"/>
  <c r="E16"/>
  <c r="F16"/>
  <c r="G16"/>
  <c r="H16"/>
  <c r="I16"/>
  <c r="C20"/>
  <c r="D20"/>
  <c r="E20"/>
  <c r="F20"/>
  <c r="G20"/>
  <c r="H20"/>
  <c r="I20"/>
  <c r="C21"/>
  <c r="D21"/>
  <c r="E21"/>
  <c r="F21"/>
  <c r="G21"/>
  <c r="H21"/>
  <c r="I21"/>
  <c r="C22"/>
  <c r="D22"/>
  <c r="E22"/>
  <c r="F22"/>
  <c r="G22"/>
  <c r="H22"/>
  <c r="I22"/>
  <c r="C23"/>
  <c r="D23"/>
  <c r="E23"/>
  <c r="F23"/>
  <c r="G23"/>
  <c r="H23"/>
  <c r="I23"/>
  <c r="C24"/>
  <c r="D24"/>
  <c r="E24"/>
  <c r="F24"/>
  <c r="G24"/>
  <c r="H24"/>
  <c r="I24"/>
  <c r="C25"/>
  <c r="D25"/>
  <c r="E25"/>
  <c r="F25"/>
  <c r="G25"/>
  <c r="H25"/>
  <c r="I25"/>
  <c r="C26"/>
  <c r="D26"/>
  <c r="E26"/>
  <c r="F26"/>
  <c r="G26"/>
  <c r="H26"/>
  <c r="I26"/>
  <c r="C27"/>
  <c r="D27"/>
  <c r="E27"/>
  <c r="F27"/>
  <c r="G27"/>
  <c r="H27"/>
  <c r="I27"/>
  <c r="C28"/>
  <c r="D28"/>
  <c r="E28"/>
  <c r="F28"/>
  <c r="G28"/>
  <c r="H28"/>
  <c r="I28"/>
  <c r="C29"/>
  <c r="D29"/>
  <c r="E29"/>
  <c r="F29"/>
  <c r="G29"/>
  <c r="H29"/>
  <c r="I29"/>
  <c r="C30"/>
  <c r="D30"/>
  <c r="E30"/>
  <c r="F30"/>
  <c r="G30"/>
  <c r="H30"/>
  <c r="I30"/>
  <c r="C31"/>
  <c r="D31"/>
  <c r="E31"/>
  <c r="F31"/>
  <c r="G31"/>
  <c r="H31"/>
  <c r="I31"/>
  <c r="C32"/>
  <c r="D32"/>
  <c r="E32"/>
  <c r="F32"/>
  <c r="G32"/>
  <c r="H32"/>
  <c r="I32"/>
  <c r="C33"/>
  <c r="D33"/>
  <c r="E33"/>
  <c r="F33"/>
  <c r="G33"/>
  <c r="H33"/>
  <c r="I33"/>
  <c r="D4"/>
  <c r="E4"/>
  <c r="F4"/>
  <c r="G4"/>
  <c r="H4"/>
  <c r="I4"/>
  <c r="C4"/>
  <c r="B5"/>
  <c r="B6"/>
  <c r="B7"/>
  <c r="B8"/>
  <c r="B9"/>
  <c r="B10"/>
  <c r="B11"/>
  <c r="B12"/>
  <c r="B13"/>
  <c r="B14"/>
  <c r="B15"/>
  <c r="B16"/>
  <c r="B20"/>
  <c r="B21"/>
  <c r="B22"/>
  <c r="B23"/>
  <c r="B24"/>
  <c r="B25"/>
  <c r="B26"/>
  <c r="B27"/>
  <c r="B28"/>
  <c r="B29"/>
  <c r="B30"/>
  <c r="B31"/>
  <c r="B32"/>
  <c r="B33"/>
  <c r="B4"/>
  <c r="M5" i="22" l="1"/>
  <c r="N7"/>
  <c r="L15"/>
  <c r="P15"/>
  <c r="N17"/>
  <c r="L5"/>
  <c r="L7"/>
  <c r="P7"/>
  <c r="N15"/>
  <c r="L17"/>
  <c r="P17"/>
  <c r="L6"/>
  <c r="P6"/>
  <c r="O8"/>
  <c r="L4"/>
  <c r="N4"/>
  <c r="P4"/>
  <c r="P5"/>
  <c r="N6"/>
  <c r="L16"/>
  <c r="N16"/>
  <c r="P16"/>
  <c r="M4"/>
  <c r="O4"/>
  <c r="Q5"/>
  <c r="M6"/>
  <c r="O6"/>
  <c r="M7"/>
  <c r="O7"/>
  <c r="M15"/>
  <c r="O15"/>
  <c r="M16"/>
  <c r="O16"/>
  <c r="M17"/>
  <c r="O17"/>
  <c r="L8"/>
  <c r="P8"/>
  <c r="M8"/>
  <c r="Q8"/>
  <c r="N8"/>
  <c r="G40" i="17" l="1"/>
  <c r="F11" l="1"/>
  <c r="F10"/>
  <c r="G37" l="1"/>
  <c r="G34"/>
  <c r="G28"/>
  <c r="G24"/>
  <c r="G21"/>
  <c r="C47"/>
  <c r="F13"/>
  <c r="F12" l="1"/>
  <c r="C2" l="1"/>
  <c r="C3" l="1"/>
  <c r="L55"/>
  <c r="L56"/>
  <c r="L57"/>
  <c r="L58"/>
  <c r="L59"/>
  <c r="L60"/>
  <c r="L53"/>
</calcChain>
</file>

<file path=xl/comments1.xml><?xml version="1.0" encoding="utf-8"?>
<comments xmlns="http://schemas.openxmlformats.org/spreadsheetml/2006/main">
  <authors>
    <author>Valued Acer Customer</author>
  </authors>
  <commentList>
    <comment ref="A1" authorId="0">
      <text>
        <r>
          <rPr>
            <b/>
            <sz val="14"/>
            <color indexed="81"/>
            <rFont val="Arial"/>
            <family val="2"/>
          </rPr>
          <t>Isikan NAMA SEKOLAH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" authorId="0">
      <text>
        <r>
          <rPr>
            <b/>
            <sz val="14"/>
            <color indexed="81"/>
            <rFont val="Arial"/>
            <family val="2"/>
          </rPr>
          <t>Isikan ALAMAT SEKOLAH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E9" authorId="0">
      <text>
        <r>
          <rPr>
            <sz val="14"/>
            <color indexed="81"/>
            <rFont val="Arial"/>
            <family val="2"/>
          </rPr>
          <t xml:space="preserve">Mengenal rangkaian komputer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2"/>
            <color indexed="81"/>
            <rFont val="Arial"/>
            <family val="2"/>
          </rPr>
          <t>Memahami fungsi peranti rangkaian komputer</t>
        </r>
      </text>
    </comment>
    <comment ref="G9" authorId="0">
      <text>
        <r>
          <rPr>
            <sz val="14"/>
            <color indexed="81"/>
            <rFont val="Arial"/>
            <family val="2"/>
          </rPr>
          <t xml:space="preserve">Mengenal Internet
</t>
        </r>
      </text>
    </comment>
    <comment ref="H9" authorId="0">
      <text>
        <r>
          <rPr>
            <sz val="14"/>
            <color indexed="81"/>
            <rFont val="Arial"/>
            <family val="2"/>
          </rPr>
          <t xml:space="preserve">Memahami data dan maklumat
</t>
        </r>
      </text>
    </comment>
    <comment ref="I9" authorId="0">
      <text>
        <r>
          <rPr>
            <sz val="12"/>
            <color indexed="81"/>
            <rFont val="Arial"/>
            <family val="2"/>
          </rPr>
          <t>Mengkaji sistem pangkalan data</t>
        </r>
      </text>
    </comment>
    <comment ref="J9" authorId="0">
      <text>
        <r>
          <rPr>
            <b/>
            <sz val="14"/>
            <color indexed="81"/>
            <rFont val="Arial"/>
            <family val="2"/>
          </rPr>
          <t xml:space="preserve">Membangun sistem pangkalan data
</t>
        </r>
        <r>
          <rPr>
            <sz val="14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<sst xmlns="http://schemas.openxmlformats.org/spreadsheetml/2006/main" count="207" uniqueCount="102">
  <si>
    <t>BIL</t>
  </si>
  <si>
    <t>BAND</t>
  </si>
  <si>
    <t>JANTINA</t>
  </si>
  <si>
    <t>NO. SURAT BERANAK</t>
  </si>
  <si>
    <t>NAMA MURID</t>
  </si>
  <si>
    <t>:</t>
  </si>
  <si>
    <t>Nama Murid</t>
  </si>
  <si>
    <t>No. Surat Beranak</t>
  </si>
  <si>
    <t>Jantina</t>
  </si>
  <si>
    <t>Kelas</t>
  </si>
  <si>
    <t>Tarikh Pelaporan</t>
  </si>
  <si>
    <t>Kelas :</t>
  </si>
  <si>
    <t>NAMA GURU MATA PELAJARAN :</t>
  </si>
  <si>
    <t>………………………………..…............</t>
  </si>
  <si>
    <t>TAFSIRAN</t>
  </si>
  <si>
    <t>SK1.0</t>
  </si>
  <si>
    <t>SK2.0</t>
  </si>
  <si>
    <t>SK3.0</t>
  </si>
  <si>
    <t>SK4.0</t>
  </si>
  <si>
    <t>SK5.0</t>
  </si>
  <si>
    <t>L</t>
  </si>
  <si>
    <t>P</t>
  </si>
  <si>
    <t>Berikut adalah pernyataan bagi Standard Kandungan yang telah dikuasai:</t>
  </si>
  <si>
    <t>Standard Kandungan</t>
  </si>
  <si>
    <t>(Guru Kelas)</t>
  </si>
  <si>
    <t>Nama Guru TMK</t>
  </si>
  <si>
    <t>dunia komputer</t>
  </si>
  <si>
    <t>eksplorasi multimedia</t>
  </si>
  <si>
    <t>bil</t>
  </si>
  <si>
    <t>SK</t>
  </si>
  <si>
    <t>EKSPLORASI MULTIMEDIA</t>
  </si>
  <si>
    <t>Tahap Penguasaan</t>
  </si>
  <si>
    <t>TP1</t>
  </si>
  <si>
    <t>TP2</t>
  </si>
  <si>
    <t>TP3</t>
  </si>
  <si>
    <t>TP4</t>
  </si>
  <si>
    <t>TP5</t>
  </si>
  <si>
    <t>TP6</t>
  </si>
  <si>
    <t>SRDI1.0</t>
  </si>
  <si>
    <t>DPD1.0</t>
  </si>
  <si>
    <t>SRDI2.0</t>
  </si>
  <si>
    <t>SRDI3.0</t>
  </si>
  <si>
    <t>DPD2.0</t>
  </si>
  <si>
    <t>DPD3.0</t>
  </si>
  <si>
    <t>PENTAKSIRAN  MATA PELAJARAN TEKNOLOGI MAKLUMAT DAN KOMUNIKASI TAHUN 5</t>
  </si>
  <si>
    <t>5 RAJIN</t>
  </si>
  <si>
    <t xml:space="preserve">SISTEM RANGKAIAN DAN DUNIA INTERNET            </t>
  </si>
  <si>
    <t>DUNIA PANGKALAN DATA</t>
  </si>
  <si>
    <t>SISTEM RANGKAIAN DAN DUNIA INTERNET</t>
  </si>
  <si>
    <t>TAHAP PENGUASAAN</t>
  </si>
  <si>
    <t>TP</t>
  </si>
  <si>
    <t>DATA TAHAP PENGUASAAN</t>
  </si>
  <si>
    <t>Menyatakan maksud, kegunaan dan medium rangkaian</t>
  </si>
  <si>
    <t xml:space="preserve">Menjelaskan medium  wayar dan tanpa wayar  serta 3 contoh kegunaan rangkaian </t>
  </si>
  <si>
    <t xml:space="preserve">Memilih medium rangkaian yang sesuai mengikut situasi yang diberi </t>
  </si>
  <si>
    <t>Mengenalpasti kelebihan penggunaan rangkaian dan kelebihan rangkaian wayar atau tanpa wayar.</t>
  </si>
  <si>
    <t>Meramal dan memberi justifikasi perkakasan lain yang boleh dirangkaikan berdasarkan konsep rangkaian yang dipelajari dalam kehidupan seharian</t>
  </si>
  <si>
    <t>Melakar satu model rangkaian di rumah yang menghubungkan 4 perkakasan secara kreatif dan inovatif.</t>
  </si>
  <si>
    <t>Menama dan menyatakan fungsi peranti rangkaian yang dipelajari</t>
  </si>
  <si>
    <t xml:space="preserve">Menunjuk, menama dan menyatakan fungsi 4 peranti rangkaian apabila diminta </t>
  </si>
  <si>
    <t>Memilih peranti rangkaian yang perlu ada bagi menyediakan rangkaian wayar atau tanpa wayar</t>
  </si>
  <si>
    <t>Mengenalpasti kesan jika sesuatu peranti rangkaian tidak berfungsi</t>
  </si>
  <si>
    <t xml:space="preserve">Menilai dan membentang hasil carian mengenai keupayaan sesuatu peranti rangkaian  </t>
  </si>
  <si>
    <t>Melakar peranti rangkaian masa depan yang mempunyai pelbagai fungsi secara kreatif dan inovatif</t>
  </si>
  <si>
    <t xml:space="preserve">Menyatakan maksud internet dan menyenaraikan perkhidmatan internet yang diketahui.  </t>
  </si>
  <si>
    <t>Menyenaraikan laman web mengikut kategori yang betul melalui carian yang dibuat.</t>
  </si>
  <si>
    <t>Mencari laman web yang spesifik dengan satu cubaan dan menyebarkan kepada rakan melalui e-mail  </t>
  </si>
  <si>
    <t>Membuat perbandingan antara 2 jenis laman web dan membuat pembentangan</t>
  </si>
  <si>
    <t>Membuat penilaian terhadap kandungan bahan yang dimuat naik atau muat turun dari aspek etika dan kesan terhadap diri dan masyarakat</t>
  </si>
  <si>
    <t>Menghasilkan blog secara kumpulan yang mengandungi teks, imej dan hiperlink secara kreatif dan inovatif</t>
  </si>
  <si>
    <t>Mengenal pasti 3 jenis data yang dipelajari untuk menghasilkan maklumat</t>
  </si>
  <si>
    <t>Menjelaskan setiap  jenis data yang sesuai untuk kegunaan sesuatu maklumat</t>
  </si>
  <si>
    <t>Membentuk maklumat dari data yang diberi</t>
  </si>
  <si>
    <t xml:space="preserve">Menganalisa  petikan yang diberi untuk memperoleh data </t>
  </si>
  <si>
    <t>Menentukan jenis data dari petikan yang dianalisa ke dalam bentuk jadual</t>
  </si>
  <si>
    <t>Membuat perkongsian maklumat dengan menggunakan media social</t>
  </si>
  <si>
    <t>Menyatakan maksud dan ciri-ciri pangkalan data</t>
  </si>
  <si>
    <t>Memberi contoh pangkalan data yang murid pernah lihat atau tahu</t>
  </si>
  <si>
    <t>Mengenal dan menentukan jadual, rekod dan medan</t>
  </si>
  <si>
    <t xml:space="preserve">Menentukan jenis data dalam pangkalan data yang diberi   </t>
  </si>
  <si>
    <t>Membuat penilaian terhadap data yang dikumpulkan bagi tujuan pembinaan pangkalan data</t>
  </si>
  <si>
    <t>Menghasilkan pangkalan data dalam bentuk jadual di atas kertas</t>
  </si>
  <si>
    <t xml:space="preserve">Menyenaraikan data yang perlu dikumpul bagi tujuan membangunkan pangakalan data </t>
  </si>
  <si>
    <t>Menerangkan secara ringkas fitur dan fungsi yang terdapat dalam aplikasi pangkalan data yang dipelajari</t>
  </si>
  <si>
    <t>Membina borang dalam pangkalan data menggunakan aplikasi yang dipelajari</t>
  </si>
  <si>
    <t>Membuat carian pada pangkalan data yang telah dibangunkan</t>
  </si>
  <si>
    <t>Menjana report mengikut kehendak carian</t>
  </si>
  <si>
    <t>Membina pangkalan data mudah yang mengandungi sekurang-kurangnya 10 rekod menggunakan aplikasi pangkalan data</t>
  </si>
  <si>
    <t>SRDI SK1.0</t>
  </si>
  <si>
    <t>DPD SK1.0</t>
  </si>
  <si>
    <t>DPD SK2.0</t>
  </si>
  <si>
    <t>DPD SK3.0</t>
  </si>
  <si>
    <t>SRDI SK2.0</t>
  </si>
  <si>
    <t>SRDI SK3.0</t>
  </si>
  <si>
    <t>SJK(C) LOK KHOON</t>
  </si>
  <si>
    <t>KEMASEK KEMAMAN</t>
  </si>
  <si>
    <t>CIK PONG KUAN LIAN</t>
  </si>
  <si>
    <t>5 MERAH</t>
  </si>
  <si>
    <t>LIM SI SEAN</t>
  </si>
  <si>
    <t>SAW JIN CHENG</t>
  </si>
  <si>
    <t>THAM JIA LE</t>
  </si>
  <si>
    <t>LEE YEN NIE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</si>
</sst>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indexed="81"/>
      <name val="Tahoma"/>
      <family val="2"/>
    </font>
    <font>
      <b/>
      <sz val="14"/>
      <color indexed="81"/>
      <name val="Arial"/>
      <family val="2"/>
    </font>
    <font>
      <sz val="14"/>
      <color indexed="81"/>
      <name val="Arial"/>
      <family val="2"/>
    </font>
    <font>
      <b/>
      <sz val="12"/>
      <color theme="1"/>
      <name val="Arial"/>
      <family val="2"/>
    </font>
    <font>
      <sz val="12"/>
      <color indexed="8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/>
    <xf numFmtId="0" fontId="1" fillId="5" borderId="0" xfId="0" applyFont="1" applyFill="1" applyAlignment="1">
      <alignment wrapText="1"/>
    </xf>
    <xf numFmtId="0" fontId="0" fillId="7" borderId="0" xfId="0" applyFill="1"/>
    <xf numFmtId="0" fontId="12" fillId="7" borderId="0" xfId="0" applyFont="1" applyFill="1" applyAlignment="1">
      <alignment horizontal="center"/>
    </xf>
    <xf numFmtId="0" fontId="0" fillId="9" borderId="0" xfId="0" applyFill="1"/>
    <xf numFmtId="0" fontId="0" fillId="0" borderId="0" xfId="0" applyAlignme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" fillId="0" borderId="0" xfId="0" applyFont="1" applyBorder="1"/>
    <xf numFmtId="0" fontId="17" fillId="0" borderId="0" xfId="0" applyFont="1" applyAlignment="1">
      <alignment vertical="center"/>
    </xf>
    <xf numFmtId="0" fontId="1" fillId="4" borderId="0" xfId="0" applyFont="1" applyFill="1" applyAlignment="1"/>
    <xf numFmtId="0" fontId="0" fillId="0" borderId="0" xfId="0" applyFill="1"/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0" fillId="0" borderId="16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49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>
      <alignment horizontal="center" vertical="center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49" fontId="2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1" fontId="22" fillId="0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5" fillId="0" borderId="0" xfId="0" applyFont="1" applyFill="1"/>
    <xf numFmtId="0" fontId="2" fillId="0" borderId="1" xfId="0" applyFont="1" applyFill="1" applyBorder="1"/>
    <xf numFmtId="0" fontId="9" fillId="0" borderId="16" xfId="0" applyFont="1" applyFill="1" applyBorder="1" applyAlignment="1" applyProtection="1">
      <alignment wrapText="1"/>
      <protection locked="0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8" fillId="0" borderId="7" xfId="0" applyFont="1" applyFill="1" applyBorder="1"/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SRDI SK1.0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GRAF!$L$4:$Q$4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gapWidth val="164"/>
        <c:overlap val="-22"/>
        <c:axId val="85496960"/>
        <c:axId val="85498496"/>
      </c:barChart>
      <c:catAx>
        <c:axId val="85496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498496"/>
        <c:crosses val="autoZero"/>
        <c:auto val="1"/>
        <c:lblAlgn val="ctr"/>
        <c:lblOffset val="100"/>
      </c:catAx>
      <c:valAx>
        <c:axId val="85498496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49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SRDI</a:t>
            </a:r>
            <a:r>
              <a:rPr lang="en-MY" baseline="0"/>
              <a:t> </a:t>
            </a:r>
            <a:r>
              <a:rPr lang="en-MY"/>
              <a:t>SK2.0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GRAF!$T$3:$Y$3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GRAF!$T$4:$Y$4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gapWidth val="164"/>
        <c:overlap val="-22"/>
        <c:axId val="85723776"/>
        <c:axId val="85754240"/>
      </c:barChart>
      <c:catAx>
        <c:axId val="857237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754240"/>
        <c:crosses val="autoZero"/>
        <c:auto val="1"/>
        <c:lblAlgn val="ctr"/>
        <c:lblOffset val="100"/>
      </c:catAx>
      <c:valAx>
        <c:axId val="85754240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72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SRDI SK3.0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GRAF!$L$29:$Q$29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GRAF!$L$30:$Q$30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100"/>
        <c:overlap val="-24"/>
        <c:axId val="85819776"/>
        <c:axId val="85821312"/>
      </c:barChart>
      <c:catAx>
        <c:axId val="858197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821312"/>
        <c:crosses val="autoZero"/>
        <c:auto val="1"/>
        <c:lblAlgn val="ctr"/>
        <c:lblOffset val="100"/>
      </c:catAx>
      <c:valAx>
        <c:axId val="858213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81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style val="5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DPD SK1.0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GRAF!$T$49:$Y$49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GRAF!$T$50:$Y$50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85845888"/>
        <c:axId val="85847424"/>
      </c:barChart>
      <c:catAx>
        <c:axId val="858458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847424"/>
        <c:crosses val="autoZero"/>
        <c:auto val="1"/>
        <c:lblAlgn val="ctr"/>
        <c:lblOffset val="100"/>
      </c:catAx>
      <c:valAx>
        <c:axId val="858474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84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 i="0" baseline="0">
                <a:effectLst/>
              </a:rPr>
              <a:t>DPD SK2.0</a:t>
            </a:r>
            <a:endParaRPr lang="en-MY" b="1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GRAF!$L$69:$Q$69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GRAF!$L$70:$Q$70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85876096"/>
        <c:axId val="85902464"/>
      </c:barChart>
      <c:catAx>
        <c:axId val="858760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902464"/>
        <c:crosses val="autoZero"/>
        <c:auto val="1"/>
        <c:lblAlgn val="ctr"/>
        <c:lblOffset val="100"/>
      </c:catAx>
      <c:valAx>
        <c:axId val="859024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87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 i="0" baseline="0">
                <a:effectLst/>
              </a:rPr>
              <a:t>DPD SK3.0</a:t>
            </a:r>
            <a:endParaRPr lang="en-MY" b="1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GRAF!$T$69:$Y$69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GRAF!$T$70:$Y$70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86008960"/>
        <c:axId val="86010496"/>
      </c:barChart>
      <c:catAx>
        <c:axId val="86008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6010496"/>
        <c:crosses val="autoZero"/>
        <c:auto val="1"/>
        <c:lblAlgn val="ctr"/>
        <c:lblOffset val="100"/>
      </c:catAx>
      <c:valAx>
        <c:axId val="860104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60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0" i="0" baseline="0">
                <a:effectLst/>
              </a:rPr>
              <a:t>EKSPLORASI MULTIMEDIA  SK2.0</a:t>
            </a:r>
            <a:endParaRPr lang="en-MY">
              <a:effectLst/>
            </a:endParaRP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(2)'!#REF!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Val val="1"/>
        </c:dLbls>
        <c:gapWidth val="219"/>
        <c:overlap val="-27"/>
        <c:axId val="86039552"/>
        <c:axId val="86065920"/>
      </c:barChart>
      <c:catAx>
        <c:axId val="860395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6065920"/>
        <c:crosses val="autoZero"/>
        <c:auto val="1"/>
        <c:lblAlgn val="ctr"/>
        <c:lblOffset val="100"/>
      </c:catAx>
      <c:valAx>
        <c:axId val="860659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603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DUNIA KOMPUTER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'GRAF (2)'!$K$4</c:f>
              <c:strCache>
                <c:ptCount val="1"/>
                <c:pt idx="0">
                  <c:v>SK1.0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(2)'!$L$4:$Q$4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'GRAF (2)'!$K$5</c:f>
              <c:strCache>
                <c:ptCount val="1"/>
                <c:pt idx="0">
                  <c:v>SK2.0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(2)'!$L$5:$Q$5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 (2)'!$K$6</c:f>
              <c:strCache>
                <c:ptCount val="1"/>
                <c:pt idx="0">
                  <c:v>SK3.0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(2)'!$L$6:$Q$6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 (2)'!$K$7</c:f>
              <c:strCache>
                <c:ptCount val="1"/>
                <c:pt idx="0">
                  <c:v>SK4.0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(2)'!$L$7:$Q$7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'GRAF (2)'!$K$8</c:f>
              <c:strCache>
                <c:ptCount val="1"/>
                <c:pt idx="0">
                  <c:v>SK5.0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(2)'!$L$3:$Q$3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(2)'!$L$8:$Q$8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85927424"/>
        <c:axId val="85928960"/>
      </c:barChart>
      <c:catAx>
        <c:axId val="859274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928960"/>
        <c:crosses val="autoZero"/>
        <c:auto val="1"/>
        <c:lblAlgn val="ctr"/>
        <c:lblOffset val="100"/>
      </c:catAx>
      <c:valAx>
        <c:axId val="859289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BILANGAN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592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s-MY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ms-MY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 sz="1800" b="1"/>
              <a:t>EKSPLORASI MULTIMEDIA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'GRAF (2)'!$K$15</c:f>
              <c:strCache>
                <c:ptCount val="1"/>
                <c:pt idx="0">
                  <c:v>SK1.0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(2)'!$L$14:$Q$14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(2)'!$L$15:$Q$15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'GRAF (2)'!$K$16</c:f>
              <c:strCache>
                <c:ptCount val="1"/>
                <c:pt idx="0">
                  <c:v>SK2.0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(2)'!$L$14:$Q$14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(2)'!$L$16:$Q$16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 (2)'!$K$17</c:f>
              <c:strCache>
                <c:ptCount val="1"/>
                <c:pt idx="0">
                  <c:v>SK3.0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ms-MY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(2)'!$L$14:$Q$14</c:f>
              <c:strCache>
                <c:ptCount val="6"/>
                <c:pt idx="0">
                  <c:v>TP1</c:v>
                </c:pt>
                <c:pt idx="1">
                  <c:v>TP2</c:v>
                </c:pt>
                <c:pt idx="2">
                  <c:v>TP3</c:v>
                </c:pt>
                <c:pt idx="3">
                  <c:v>TP4</c:v>
                </c:pt>
                <c:pt idx="4">
                  <c:v>TP5</c:v>
                </c:pt>
                <c:pt idx="5">
                  <c:v>TP6</c:v>
                </c:pt>
              </c:strCache>
            </c:strRef>
          </c:cat>
          <c:val>
            <c:numRef>
              <c:f>'GRAF (2)'!$L$17:$Q$17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Val val="1"/>
        </c:dLbls>
        <c:gapWidth val="219"/>
        <c:overlap val="-27"/>
        <c:axId val="86247296"/>
        <c:axId val="86248832"/>
      </c:barChart>
      <c:catAx>
        <c:axId val="862472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6248832"/>
        <c:crosses val="autoZero"/>
        <c:auto val="1"/>
        <c:lblAlgn val="ctr"/>
        <c:lblOffset val="100"/>
      </c:catAx>
      <c:valAx>
        <c:axId val="862488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BILNGAN MURID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8624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096125181914802"/>
          <c:y val="8.7447209988056954E-2"/>
          <c:w val="0.27332711785622632"/>
          <c:h val="4.598572754624776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s-MY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ms-MY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I$8" fmlaRange="$L$8:$L$52" noThreeD="1" sel="23" val="2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988785</xdr:colOff>
      <xdr:row>46</xdr:row>
      <xdr:rowOff>127000</xdr:rowOff>
    </xdr:from>
    <xdr:to>
      <xdr:col>7</xdr:col>
      <xdr:colOff>1221619</xdr:colOff>
      <xdr:row>54</xdr:row>
      <xdr:rowOff>54093</xdr:rowOff>
    </xdr:to>
    <xdr:pic>
      <xdr:nvPicPr>
        <xdr:cNvPr id="4" name="Picture 3" descr="https://encrypted-tbn1.gstatic.com/images?q=tbn:ANd9GcQXzf2RzY_Dp--W5MsXrNwQJ0j1Iia3rj15xx3lzq2PlBpwFKINF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30999" y="13652500"/>
          <a:ext cx="1702406" cy="153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560158</xdr:colOff>
      <xdr:row>0</xdr:row>
      <xdr:rowOff>96837</xdr:rowOff>
    </xdr:from>
    <xdr:to>
      <xdr:col>17</xdr:col>
      <xdr:colOff>233587</xdr:colOff>
      <xdr:row>14</xdr:row>
      <xdr:rowOff>141287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509135</xdr:colOff>
      <xdr:row>0</xdr:row>
      <xdr:rowOff>130857</xdr:rowOff>
    </xdr:from>
    <xdr:to>
      <xdr:col>25</xdr:col>
      <xdr:colOff>182563</xdr:colOff>
      <xdr:row>14</xdr:row>
      <xdr:rowOff>175307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588510</xdr:colOff>
      <xdr:row>18</xdr:row>
      <xdr:rowOff>40138</xdr:rowOff>
    </xdr:from>
    <xdr:to>
      <xdr:col>17</xdr:col>
      <xdr:colOff>261939</xdr:colOff>
      <xdr:row>32</xdr:row>
      <xdr:rowOff>84588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384401</xdr:colOff>
      <xdr:row>38</xdr:row>
      <xdr:rowOff>153533</xdr:rowOff>
    </xdr:from>
    <xdr:to>
      <xdr:col>25</xdr:col>
      <xdr:colOff>57829</xdr:colOff>
      <xdr:row>53</xdr:row>
      <xdr:rowOff>5216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452436</xdr:colOff>
      <xdr:row>55</xdr:row>
      <xdr:rowOff>153530</xdr:rowOff>
    </xdr:from>
    <xdr:to>
      <xdr:col>25</xdr:col>
      <xdr:colOff>125864</xdr:colOff>
      <xdr:row>70</xdr:row>
      <xdr:rowOff>79373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384402</xdr:colOff>
      <xdr:row>55</xdr:row>
      <xdr:rowOff>187551</xdr:rowOff>
    </xdr:from>
    <xdr:to>
      <xdr:col>17</xdr:col>
      <xdr:colOff>57831</xdr:colOff>
      <xdr:row>70</xdr:row>
      <xdr:rowOff>113393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611187</xdr:colOff>
      <xdr:row>71</xdr:row>
      <xdr:rowOff>176211</xdr:rowOff>
    </xdr:from>
    <xdr:to>
      <xdr:col>10</xdr:col>
      <xdr:colOff>0</xdr:colOff>
      <xdr:row>86</xdr:row>
      <xdr:rowOff>27893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92982</xdr:colOff>
      <xdr:row>1</xdr:row>
      <xdr:rowOff>12928</xdr:rowOff>
    </xdr:from>
    <xdr:to>
      <xdr:col>21</xdr:col>
      <xdr:colOff>399143</xdr:colOff>
      <xdr:row>25</xdr:row>
      <xdr:rowOff>74840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170089</xdr:colOff>
      <xdr:row>27</xdr:row>
      <xdr:rowOff>147412</xdr:rowOff>
    </xdr:from>
    <xdr:to>
      <xdr:col>21</xdr:col>
      <xdr:colOff>317500</xdr:colOff>
      <xdr:row>51</xdr:row>
      <xdr:rowOff>181429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4"/>
  <sheetViews>
    <sheetView showFormulas="1" showGridLines="0" view="pageBreakPreview" topLeftCell="A3" zoomScaleNormal="80" zoomScaleSheetLayoutView="100" workbookViewId="0">
      <selection activeCell="D14" sqref="D14"/>
    </sheetView>
  </sheetViews>
  <sheetFormatPr defaultRowHeight="15.75"/>
  <cols>
    <col min="1" max="1" width="4.140625" style="58" customWidth="1"/>
    <col min="2" max="2" width="24" style="50" customWidth="1"/>
    <col min="3" max="3" width="13.140625" style="66" customWidth="1"/>
    <col min="4" max="4" width="5.7109375" style="58" customWidth="1"/>
    <col min="5" max="5" width="4.42578125" style="58" customWidth="1"/>
    <col min="6" max="6" width="4.7109375" style="58" customWidth="1"/>
    <col min="7" max="7" width="5.140625" style="58" customWidth="1"/>
    <col min="8" max="8" width="5.7109375" style="58" customWidth="1"/>
    <col min="9" max="9" width="5.140625" style="58" customWidth="1"/>
    <col min="10" max="10" width="5.42578125" style="58" customWidth="1"/>
    <col min="11" max="11" width="9.140625" style="58" customWidth="1"/>
    <col min="12" max="12" width="18.140625" style="50" customWidth="1"/>
    <col min="13" max="14" width="9.140625" style="50" customWidth="1"/>
    <col min="15" max="16384" width="9.140625" style="50"/>
  </cols>
  <sheetData>
    <row r="1" spans="1:10" ht="24" customHeight="1">
      <c r="A1" s="54" t="s">
        <v>94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2.5" customHeight="1">
      <c r="A2" s="54" t="s">
        <v>95</v>
      </c>
      <c r="B2" s="55"/>
      <c r="C2" s="55"/>
      <c r="D2" s="55"/>
      <c r="E2" s="55"/>
      <c r="F2" s="55"/>
      <c r="G2" s="55"/>
      <c r="H2" s="55"/>
      <c r="I2" s="55"/>
      <c r="J2" s="55"/>
    </row>
    <row r="3" spans="1:10">
      <c r="A3" s="59"/>
      <c r="B3" s="51"/>
      <c r="C3" s="64"/>
      <c r="D3" s="59"/>
      <c r="E3" s="59"/>
      <c r="F3" s="59"/>
      <c r="G3" s="59"/>
      <c r="H3" s="59"/>
      <c r="I3" s="59"/>
      <c r="J3" s="59"/>
    </row>
    <row r="4" spans="1:10" ht="18.75">
      <c r="A4" s="53" t="s">
        <v>44</v>
      </c>
      <c r="B4" s="53"/>
      <c r="C4" s="53"/>
      <c r="D4" s="53"/>
      <c r="E4" s="53"/>
      <c r="F4" s="53"/>
      <c r="G4" s="53"/>
      <c r="H4" s="53"/>
      <c r="I4" s="53"/>
      <c r="J4" s="53"/>
    </row>
    <row r="5" spans="1:10">
      <c r="A5" s="59"/>
      <c r="B5" s="51"/>
      <c r="C5" s="64"/>
      <c r="D5" s="59"/>
      <c r="E5" s="59"/>
      <c r="F5" s="59"/>
      <c r="G5" s="59"/>
      <c r="H5" s="59"/>
      <c r="I5" s="59"/>
      <c r="J5" s="59"/>
    </row>
    <row r="6" spans="1:10" ht="24.95" customHeight="1">
      <c r="A6" s="60"/>
      <c r="B6" s="35" t="s">
        <v>12</v>
      </c>
      <c r="C6" s="36" t="s">
        <v>96</v>
      </c>
      <c r="D6" s="37"/>
      <c r="E6" s="38"/>
      <c r="H6" s="60" t="s">
        <v>11</v>
      </c>
      <c r="I6" s="61" t="s">
        <v>97</v>
      </c>
      <c r="J6" s="62"/>
    </row>
    <row r="8" spans="1:10" ht="45" customHeight="1">
      <c r="A8" s="39" t="s">
        <v>0</v>
      </c>
      <c r="B8" s="41" t="s">
        <v>4</v>
      </c>
      <c r="C8" s="40" t="s">
        <v>3</v>
      </c>
      <c r="D8" s="41" t="s">
        <v>2</v>
      </c>
      <c r="E8" s="42" t="s">
        <v>46</v>
      </c>
      <c r="F8" s="43"/>
      <c r="G8" s="43"/>
      <c r="H8" s="42" t="s">
        <v>47</v>
      </c>
      <c r="I8" s="43"/>
      <c r="J8" s="56"/>
    </row>
    <row r="9" spans="1:10" ht="36" customHeight="1">
      <c r="A9" s="39"/>
      <c r="B9" s="57"/>
      <c r="C9" s="44"/>
      <c r="D9" s="45"/>
      <c r="E9" s="46" t="s">
        <v>38</v>
      </c>
      <c r="F9" s="46" t="s">
        <v>40</v>
      </c>
      <c r="G9" s="46" t="s">
        <v>41</v>
      </c>
      <c r="H9" s="46" t="s">
        <v>39</v>
      </c>
      <c r="I9" s="46" t="s">
        <v>42</v>
      </c>
      <c r="J9" s="46" t="s">
        <v>43</v>
      </c>
    </row>
    <row r="10" spans="1:10" ht="30" customHeight="1">
      <c r="A10" s="71">
        <v>1</v>
      </c>
      <c r="B10" s="67" t="s">
        <v>98</v>
      </c>
      <c r="C10" s="68">
        <v>30801141047</v>
      </c>
      <c r="D10" s="69" t="s">
        <v>20</v>
      </c>
      <c r="E10" s="70">
        <v>1</v>
      </c>
      <c r="F10" s="70">
        <v>1</v>
      </c>
      <c r="G10" s="70">
        <v>1</v>
      </c>
      <c r="H10" s="70">
        <v>1</v>
      </c>
      <c r="I10" s="70">
        <v>1</v>
      </c>
      <c r="J10" s="70">
        <v>1</v>
      </c>
    </row>
    <row r="11" spans="1:10" ht="30" customHeight="1">
      <c r="A11" s="71">
        <v>2</v>
      </c>
      <c r="B11" s="67" t="s">
        <v>99</v>
      </c>
      <c r="C11" s="68">
        <v>30928100672</v>
      </c>
      <c r="D11" s="69" t="s">
        <v>20</v>
      </c>
      <c r="E11" s="70">
        <v>2</v>
      </c>
      <c r="F11" s="70">
        <v>2</v>
      </c>
      <c r="G11" s="70">
        <v>2</v>
      </c>
      <c r="H11" s="70">
        <v>2</v>
      </c>
      <c r="I11" s="70">
        <v>2</v>
      </c>
      <c r="J11" s="70">
        <v>2</v>
      </c>
    </row>
    <row r="12" spans="1:10" ht="30" customHeight="1">
      <c r="A12" s="71">
        <v>3</v>
      </c>
      <c r="B12" s="67" t="s">
        <v>100</v>
      </c>
      <c r="C12" s="68">
        <v>30131020747</v>
      </c>
      <c r="D12" s="69" t="s">
        <v>20</v>
      </c>
      <c r="E12" s="70">
        <v>3</v>
      </c>
      <c r="F12" s="70">
        <v>3</v>
      </c>
      <c r="G12" s="70">
        <v>3</v>
      </c>
      <c r="H12" s="70">
        <v>3</v>
      </c>
      <c r="I12" s="70">
        <v>3</v>
      </c>
      <c r="J12" s="70">
        <v>3</v>
      </c>
    </row>
    <row r="13" spans="1:10" ht="30" customHeight="1">
      <c r="A13" s="71">
        <v>4</v>
      </c>
      <c r="B13" s="67" t="s">
        <v>101</v>
      </c>
      <c r="C13" s="68">
        <v>30729160082</v>
      </c>
      <c r="D13" s="69" t="s">
        <v>21</v>
      </c>
      <c r="E13" s="70">
        <v>4</v>
      </c>
      <c r="F13" s="70">
        <v>4</v>
      </c>
      <c r="G13" s="70">
        <v>4</v>
      </c>
      <c r="H13" s="70">
        <v>4</v>
      </c>
      <c r="I13" s="70">
        <v>4</v>
      </c>
      <c r="J13" s="70">
        <v>4</v>
      </c>
    </row>
    <row r="14" spans="1:10" ht="30" customHeight="1">
      <c r="A14" s="71">
        <v>5</v>
      </c>
      <c r="B14" s="67"/>
      <c r="C14" s="68"/>
      <c r="D14" s="69"/>
      <c r="E14" s="70"/>
      <c r="F14" s="70"/>
      <c r="G14" s="70"/>
      <c r="H14" s="70"/>
      <c r="I14" s="70"/>
      <c r="J14" s="70"/>
    </row>
    <row r="15" spans="1:10" ht="30" customHeight="1">
      <c r="A15" s="71">
        <v>6</v>
      </c>
      <c r="B15" s="67"/>
      <c r="C15" s="68"/>
      <c r="D15" s="69"/>
      <c r="E15" s="70"/>
      <c r="F15" s="70"/>
      <c r="G15" s="70"/>
      <c r="H15" s="70"/>
      <c r="I15" s="70"/>
      <c r="J15" s="70"/>
    </row>
    <row r="16" spans="1:10" ht="30" customHeight="1">
      <c r="A16" s="71">
        <v>7</v>
      </c>
      <c r="B16" s="52"/>
      <c r="C16" s="65"/>
      <c r="D16" s="63"/>
      <c r="E16" s="47"/>
      <c r="F16" s="47"/>
      <c r="G16" s="47"/>
      <c r="H16" s="47"/>
      <c r="I16" s="47"/>
      <c r="J16" s="47"/>
    </row>
    <row r="17" spans="1:10" ht="30" customHeight="1">
      <c r="A17" s="71">
        <v>8</v>
      </c>
      <c r="B17" s="52"/>
      <c r="C17" s="65"/>
      <c r="D17" s="63"/>
      <c r="E17" s="47"/>
      <c r="F17" s="47"/>
      <c r="G17" s="47"/>
      <c r="H17" s="47"/>
      <c r="I17" s="47"/>
      <c r="J17" s="47"/>
    </row>
    <row r="18" spans="1:10" ht="30" customHeight="1">
      <c r="A18" s="71">
        <v>9</v>
      </c>
      <c r="B18" s="52"/>
      <c r="C18" s="65"/>
      <c r="D18" s="63"/>
      <c r="E18" s="47"/>
      <c r="F18" s="47"/>
      <c r="G18" s="47"/>
      <c r="H18" s="47"/>
      <c r="I18" s="47"/>
      <c r="J18" s="47"/>
    </row>
    <row r="19" spans="1:10" ht="30" customHeight="1">
      <c r="A19" s="71">
        <v>10</v>
      </c>
      <c r="B19" s="52"/>
      <c r="C19" s="65"/>
      <c r="D19" s="63"/>
      <c r="E19" s="47"/>
      <c r="F19" s="47"/>
      <c r="G19" s="47"/>
      <c r="H19" s="47"/>
      <c r="I19" s="47"/>
      <c r="J19" s="47"/>
    </row>
    <row r="20" spans="1:10" ht="30" customHeight="1">
      <c r="A20" s="71">
        <v>11</v>
      </c>
      <c r="B20" s="52"/>
      <c r="C20" s="65"/>
      <c r="D20" s="63"/>
      <c r="E20" s="47"/>
      <c r="F20" s="47"/>
      <c r="G20" s="47"/>
      <c r="H20" s="47"/>
      <c r="I20" s="47"/>
      <c r="J20" s="47"/>
    </row>
    <row r="21" spans="1:10" ht="30" customHeight="1">
      <c r="A21" s="71">
        <v>12</v>
      </c>
      <c r="B21" s="48"/>
      <c r="C21" s="49"/>
      <c r="D21" s="63"/>
      <c r="E21" s="47"/>
      <c r="F21" s="47"/>
      <c r="G21" s="47"/>
      <c r="H21" s="47"/>
      <c r="I21" s="47"/>
      <c r="J21" s="47"/>
    </row>
    <row r="22" spans="1:10" ht="30" customHeight="1">
      <c r="A22" s="71">
        <v>13</v>
      </c>
      <c r="B22" s="48"/>
      <c r="C22" s="49"/>
      <c r="D22" s="63"/>
      <c r="E22" s="47"/>
      <c r="F22" s="47"/>
      <c r="G22" s="47"/>
      <c r="H22" s="47"/>
      <c r="I22" s="47"/>
      <c r="J22" s="47"/>
    </row>
    <row r="23" spans="1:10" ht="30" customHeight="1">
      <c r="A23" s="71">
        <v>14</v>
      </c>
      <c r="B23" s="48"/>
      <c r="C23" s="49"/>
      <c r="D23" s="63"/>
      <c r="E23" s="47"/>
      <c r="F23" s="47"/>
      <c r="G23" s="47"/>
      <c r="H23" s="47"/>
      <c r="I23" s="47"/>
      <c r="J23" s="47"/>
    </row>
    <row r="24" spans="1:10" ht="30" customHeight="1">
      <c r="A24" s="71">
        <v>15</v>
      </c>
      <c r="B24" s="48"/>
      <c r="C24" s="49"/>
      <c r="D24" s="63"/>
      <c r="E24" s="47"/>
      <c r="F24" s="47"/>
      <c r="G24" s="47"/>
      <c r="H24" s="47"/>
      <c r="I24" s="47"/>
      <c r="J24" s="47"/>
    </row>
  </sheetData>
  <sortState ref="B10:M59">
    <sortCondition ref="B10"/>
  </sortState>
  <mergeCells count="11">
    <mergeCell ref="A1:J1"/>
    <mergeCell ref="A2:J2"/>
    <mergeCell ref="A4:J4"/>
    <mergeCell ref="A8:A9"/>
    <mergeCell ref="C8:C9"/>
    <mergeCell ref="D8:D9"/>
    <mergeCell ref="C6:E6"/>
    <mergeCell ref="I6:J6"/>
    <mergeCell ref="E8:G8"/>
    <mergeCell ref="H8:J8"/>
    <mergeCell ref="B8:B9"/>
  </mergeCells>
  <printOptions horizontalCentered="1" verticalCentered="1"/>
  <pageMargins left="0.63" right="0.28000000000000003" top="0.74803149606299202" bottom="0.74803149606299202" header="0.31496062992126" footer="0.31496062992126"/>
  <pageSetup paperSize="9" scale="7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C1:V100"/>
  <sheetViews>
    <sheetView showGridLines="0" showRowColHeaders="0" tabSelected="1" zoomScale="80" zoomScaleNormal="80" zoomScaleSheetLayoutView="55" zoomScalePageLayoutView="70" workbookViewId="0">
      <selection activeCell="Q8" sqref="Q8"/>
    </sheetView>
  </sheetViews>
  <sheetFormatPr defaultColWidth="9.140625" defaultRowHeight="15" zeroHeight="1"/>
  <cols>
    <col min="1" max="1" width="9" style="72" customWidth="1"/>
    <col min="2" max="2" width="24" style="72" customWidth="1"/>
    <col min="3" max="3" width="13.140625" style="72" customWidth="1"/>
    <col min="4" max="4" width="5.7109375" style="72" customWidth="1"/>
    <col min="5" max="5" width="4.42578125" style="72" customWidth="1"/>
    <col min="6" max="6" width="24" style="72" customWidth="1"/>
    <col min="7" max="7" width="20.42578125" style="72" customWidth="1"/>
    <col min="8" max="8" width="33.42578125" style="72" customWidth="1"/>
    <col min="9" max="11" width="6.28515625" style="72" hidden="1" customWidth="1"/>
    <col min="12" max="12" width="48.140625" style="72" hidden="1" customWidth="1"/>
    <col min="13" max="16" width="8.7109375" style="72" customWidth="1"/>
    <col min="17" max="17" width="9.140625" style="72" customWidth="1"/>
    <col min="18" max="16384" width="9.140625" style="72"/>
  </cols>
  <sheetData>
    <row r="1" spans="3:22" s="72" customFormat="1"/>
    <row r="2" spans="3:22" s="72" customFormat="1" ht="15.75">
      <c r="C2" s="73" t="str">
        <f>'REKOD PRESTASI KELAS'!$A$1</f>
        <v>SJK(C) LOK KHOON</v>
      </c>
      <c r="D2" s="73"/>
      <c r="E2" s="73"/>
      <c r="F2" s="73"/>
      <c r="G2" s="73"/>
      <c r="H2" s="73"/>
    </row>
    <row r="3" spans="3:22" s="72" customFormat="1" ht="15.75">
      <c r="C3" s="73" t="str">
        <f>'REKOD PRESTASI KELAS'!$A$2</f>
        <v>KEMASEK KEMAMAN</v>
      </c>
      <c r="D3" s="73"/>
      <c r="E3" s="73"/>
      <c r="F3" s="73"/>
      <c r="G3" s="73"/>
      <c r="H3" s="73"/>
    </row>
    <row r="4" spans="3:22" s="72" customFormat="1" ht="15.75">
      <c r="C4" s="74"/>
      <c r="D4" s="74"/>
      <c r="E4" s="74"/>
      <c r="F4" s="74"/>
      <c r="G4" s="74"/>
      <c r="H4" s="74"/>
    </row>
    <row r="5" spans="3:22" s="72" customFormat="1" ht="15.75">
      <c r="C5" s="73" t="str">
        <f>'REKOD PRESTASI KELAS'!$A$4</f>
        <v>PENTAKSIRAN  MATA PELAJARAN TEKNOLOGI MAKLUMAT DAN KOMUNIKASI TAHUN 5</v>
      </c>
      <c r="D5" s="73"/>
      <c r="E5" s="73"/>
      <c r="F5" s="73"/>
      <c r="G5" s="73"/>
      <c r="H5" s="73"/>
    </row>
    <row r="6" spans="3:22" s="72" customFormat="1" ht="15.75">
      <c r="C6" s="75"/>
      <c r="D6" s="75"/>
      <c r="E6" s="75"/>
      <c r="I6" s="72" t="s">
        <v>45</v>
      </c>
    </row>
    <row r="7" spans="3:22" s="72" customFormat="1" ht="15.75">
      <c r="C7" s="75"/>
      <c r="D7" s="75"/>
      <c r="E7" s="75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</row>
    <row r="8" spans="3:22" s="72" customFormat="1" ht="15.75">
      <c r="I8" s="77">
        <v>2</v>
      </c>
      <c r="K8" s="72" t="str">
        <f>TRIM('REKOD PRESTASI KELAS'!B10)</f>
        <v>LIM SI SEAN</v>
      </c>
      <c r="L8" s="78" t="str">
        <f>IF(K8=0,"",UPPER(K8))</f>
        <v>LIM SI SEAN</v>
      </c>
      <c r="M8" s="76"/>
      <c r="N8" s="76"/>
      <c r="O8" s="76"/>
      <c r="P8" s="76"/>
      <c r="Q8" s="76"/>
      <c r="R8" s="76"/>
      <c r="S8" s="76"/>
      <c r="T8" s="76"/>
      <c r="U8" s="76"/>
      <c r="V8" s="76"/>
    </row>
    <row r="9" spans="3:22" s="72" customFormat="1" ht="15.75">
      <c r="C9" s="72" t="s">
        <v>6</v>
      </c>
      <c r="E9" s="72" t="s">
        <v>5</v>
      </c>
      <c r="F9" s="79" t="str">
        <f>VLOOKUP($I$8,'REKOD PRESTASI KELAS'!$A$10:$J$26,2)</f>
        <v>SAW JIN CHENG</v>
      </c>
      <c r="G9" s="79"/>
      <c r="H9" s="79"/>
      <c r="I9" s="74"/>
      <c r="K9" s="72" t="str">
        <f>TRIM('REKOD PRESTASI KELAS'!B11)</f>
        <v>SAW JIN CHENG</v>
      </c>
      <c r="L9" s="78" t="str">
        <f t="shared" ref="L9:L52" si="0">IF(K9=0,"",UPPER(K9))</f>
        <v>SAW JIN CHENG</v>
      </c>
      <c r="M9" s="76"/>
      <c r="N9" s="76"/>
      <c r="O9" s="76"/>
      <c r="P9" s="76"/>
      <c r="Q9" s="76"/>
      <c r="R9" s="76"/>
      <c r="S9" s="76"/>
      <c r="T9" s="76"/>
      <c r="U9" s="76"/>
      <c r="V9" s="76"/>
    </row>
    <row r="10" spans="3:22" s="72" customFormat="1" ht="15.75">
      <c r="C10" s="72" t="s">
        <v>7</v>
      </c>
      <c r="E10" s="72" t="s">
        <v>5</v>
      </c>
      <c r="F10" s="79">
        <f>VLOOKUP($I$8,'REKOD PRESTASI KELAS'!$A$10:$J$24,3)</f>
        <v>30928100672</v>
      </c>
      <c r="G10" s="79"/>
      <c r="H10" s="79"/>
      <c r="K10" s="72" t="str">
        <f>TRIM('REKOD PRESTASI KELAS'!B12)</f>
        <v>THAM JIA LE</v>
      </c>
      <c r="L10" s="78" t="str">
        <f t="shared" si="0"/>
        <v>THAM JIA LE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</row>
    <row r="11" spans="3:22" s="72" customFormat="1" ht="15.75">
      <c r="C11" s="72" t="s">
        <v>8</v>
      </c>
      <c r="E11" s="72" t="s">
        <v>5</v>
      </c>
      <c r="F11" s="79" t="str">
        <f>VLOOKUP($I$8,'REKOD PRESTASI KELAS'!$A$10:$J$24,4)</f>
        <v>L</v>
      </c>
      <c r="G11" s="79"/>
      <c r="H11" s="79"/>
      <c r="K11" s="72" t="str">
        <f>TRIM('REKOD PRESTASI KELAS'!B13)</f>
        <v>LEE YEN NIE</v>
      </c>
      <c r="L11" s="78" t="str">
        <f t="shared" si="0"/>
        <v>LEE YEN NIE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</row>
    <row r="12" spans="3:22" s="72" customFormat="1" ht="15.75">
      <c r="C12" s="72" t="s">
        <v>9</v>
      </c>
      <c r="E12" s="72" t="s">
        <v>5</v>
      </c>
      <c r="F12" s="79" t="str">
        <f>'REKOD PRESTASI KELAS'!$I$6</f>
        <v>5 MERAH</v>
      </c>
      <c r="G12" s="79"/>
      <c r="H12" s="79"/>
      <c r="K12" s="72" t="str">
        <f>TRIM('REKOD PRESTASI KELAS'!B14)</f>
        <v/>
      </c>
      <c r="L12" s="78" t="str">
        <f t="shared" si="0"/>
        <v/>
      </c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spans="3:22" s="72" customFormat="1" ht="15.75">
      <c r="C13" s="72" t="s">
        <v>25</v>
      </c>
      <c r="E13" s="72" t="s">
        <v>5</v>
      </c>
      <c r="F13" s="79" t="str">
        <f>'REKOD PRESTASI KELAS'!$C$6</f>
        <v>CIK PONG KUAN LIAN</v>
      </c>
      <c r="G13" s="79"/>
      <c r="H13" s="79"/>
      <c r="K13" s="72" t="str">
        <f>TRIM('REKOD PRESTASI KELAS'!B15)</f>
        <v/>
      </c>
      <c r="L13" s="78" t="str">
        <f t="shared" si="0"/>
        <v/>
      </c>
      <c r="M13" s="76"/>
      <c r="N13" s="76"/>
      <c r="O13" s="76"/>
      <c r="P13" s="76"/>
      <c r="Q13" s="76"/>
      <c r="R13" s="76"/>
      <c r="S13" s="76"/>
      <c r="T13" s="76"/>
      <c r="U13" s="76"/>
      <c r="V13" s="76"/>
    </row>
    <row r="14" spans="3:22" s="72" customFormat="1" ht="15.75">
      <c r="C14" s="72" t="s">
        <v>10</v>
      </c>
      <c r="E14" s="72" t="s">
        <v>5</v>
      </c>
      <c r="F14" s="80">
        <f ca="1">TODAY()</f>
        <v>41933</v>
      </c>
      <c r="G14" s="79"/>
      <c r="H14" s="79"/>
      <c r="K14" s="72" t="str">
        <f>TRIM('REKOD PRESTASI KELAS'!B16)</f>
        <v/>
      </c>
      <c r="L14" s="78" t="str">
        <f t="shared" si="0"/>
        <v/>
      </c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spans="3:22" s="72" customFormat="1" ht="22.5" customHeight="1">
      <c r="C15" s="81"/>
      <c r="D15" s="81"/>
      <c r="E15" s="81"/>
      <c r="K15" s="72" t="str">
        <f>TRIM('REKOD PRESTASI KELAS'!B17)</f>
        <v/>
      </c>
      <c r="L15" s="78" t="str">
        <f t="shared" si="0"/>
        <v/>
      </c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3:22" s="72" customFormat="1" ht="15.75">
      <c r="C16" s="75"/>
      <c r="D16" s="75"/>
      <c r="E16" s="75"/>
      <c r="K16" s="72" t="str">
        <f>TRIM('REKOD PRESTASI KELAS'!B18)</f>
        <v/>
      </c>
      <c r="L16" s="78" t="str">
        <f t="shared" si="0"/>
        <v/>
      </c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3:22" s="72" customFormat="1" ht="15.75">
      <c r="C17" s="72" t="s">
        <v>22</v>
      </c>
      <c r="K17" s="72" t="str">
        <f>TRIM('REKOD PRESTASI KELAS'!B19)</f>
        <v/>
      </c>
      <c r="L17" s="78" t="str">
        <f t="shared" si="0"/>
        <v/>
      </c>
      <c r="M17" s="76"/>
      <c r="N17" s="76"/>
      <c r="O17" s="76"/>
      <c r="P17" s="76"/>
      <c r="Q17" s="76"/>
      <c r="R17" s="76"/>
      <c r="S17" s="76"/>
      <c r="T17" s="76"/>
      <c r="U17" s="76"/>
      <c r="V17" s="76"/>
    </row>
    <row r="18" spans="3:22" s="72" customFormat="1" ht="15.75">
      <c r="F18" s="82"/>
      <c r="G18" s="82"/>
      <c r="H18" s="82"/>
      <c r="I18" s="82"/>
      <c r="K18" s="72" t="str">
        <f>TRIM('REKOD PRESTASI KELAS'!B20)</f>
        <v/>
      </c>
      <c r="L18" s="78" t="str">
        <f t="shared" si="0"/>
        <v/>
      </c>
      <c r="M18" s="76"/>
      <c r="N18" s="76"/>
      <c r="O18" s="76"/>
      <c r="P18" s="76"/>
      <c r="Q18" s="76"/>
      <c r="R18" s="76"/>
      <c r="S18" s="76"/>
      <c r="T18" s="76"/>
      <c r="U18" s="76"/>
      <c r="V18" s="76"/>
    </row>
    <row r="19" spans="3:22" s="72" customFormat="1" ht="15" customHeight="1">
      <c r="C19" s="83" t="str">
        <f>'DATA PERNYATAAN BAND'!A3</f>
        <v>SISTEM RANGKAIAN DAN DUNIA INTERNET</v>
      </c>
      <c r="D19" s="84"/>
      <c r="E19" s="84"/>
      <c r="F19" s="84"/>
      <c r="G19" s="84"/>
      <c r="H19" s="85"/>
      <c r="I19" s="82"/>
      <c r="K19" s="72" t="str">
        <f>TRIM('REKOD PRESTASI KELAS'!B21)</f>
        <v/>
      </c>
      <c r="L19" s="78" t="str">
        <f t="shared" si="0"/>
        <v/>
      </c>
      <c r="M19" s="76"/>
      <c r="N19" s="76"/>
      <c r="O19" s="76"/>
      <c r="P19" s="76"/>
      <c r="Q19" s="76"/>
      <c r="R19" s="76"/>
      <c r="S19" s="76"/>
      <c r="T19" s="76"/>
      <c r="U19" s="76"/>
      <c r="V19" s="76"/>
    </row>
    <row r="20" spans="3:22" s="72" customFormat="1" ht="15" customHeight="1">
      <c r="C20" s="86" t="s">
        <v>23</v>
      </c>
      <c r="D20" s="87"/>
      <c r="E20" s="88"/>
      <c r="F20" s="89" t="s">
        <v>31</v>
      </c>
      <c r="G20" s="86" t="s">
        <v>14</v>
      </c>
      <c r="H20" s="88"/>
      <c r="I20" s="82"/>
      <c r="K20" s="72" t="str">
        <f>TRIM('REKOD PRESTASI KELAS'!B22)</f>
        <v/>
      </c>
      <c r="L20" s="78" t="str">
        <f t="shared" si="0"/>
        <v/>
      </c>
      <c r="M20" s="76"/>
      <c r="N20" s="76"/>
      <c r="O20" s="76"/>
      <c r="P20" s="76"/>
      <c r="Q20" s="76"/>
      <c r="R20" s="76"/>
      <c r="S20" s="76"/>
      <c r="T20" s="76"/>
      <c r="U20" s="76"/>
      <c r="V20" s="76"/>
    </row>
    <row r="21" spans="3:22" s="72" customFormat="1" ht="15" customHeight="1">
      <c r="C21" s="90">
        <v>1</v>
      </c>
      <c r="D21" s="91"/>
      <c r="E21" s="92"/>
      <c r="F21" s="93">
        <f>VLOOKUP($I$8,'REKOD PRESTASI KELAS'!A10:J24,5)</f>
        <v>2</v>
      </c>
      <c r="G21" s="94" t="str">
        <f>VLOOKUP(F21,'DATA PERNYATAAN BAND'!A6:B11,2)</f>
        <v xml:space="preserve">Menjelaskan medium  wayar dan tanpa wayar  serta 3 contoh kegunaan rangkaian </v>
      </c>
      <c r="H21" s="95"/>
      <c r="I21" s="82"/>
      <c r="K21" s="72" t="str">
        <f>TRIM('REKOD PRESTASI KELAS'!B23)</f>
        <v/>
      </c>
      <c r="L21" s="78" t="str">
        <f t="shared" si="0"/>
        <v/>
      </c>
      <c r="M21" s="76"/>
      <c r="N21" s="76"/>
      <c r="O21" s="76"/>
      <c r="P21" s="76"/>
      <c r="Q21" s="76"/>
      <c r="R21" s="76"/>
      <c r="S21" s="76"/>
      <c r="T21" s="76"/>
      <c r="U21" s="76"/>
      <c r="V21" s="76"/>
    </row>
    <row r="22" spans="3:22" s="72" customFormat="1" ht="51.75" customHeight="1">
      <c r="C22" s="96"/>
      <c r="D22" s="97"/>
      <c r="E22" s="98"/>
      <c r="F22" s="99"/>
      <c r="G22" s="100"/>
      <c r="H22" s="101"/>
      <c r="I22" s="82"/>
      <c r="K22" s="72" t="str">
        <f>TRIM('REKOD PRESTASI KELAS'!B24)</f>
        <v/>
      </c>
      <c r="L22" s="78" t="str">
        <f t="shared" si="0"/>
        <v/>
      </c>
      <c r="M22" s="76"/>
      <c r="N22" s="76"/>
      <c r="O22" s="76"/>
      <c r="P22" s="76"/>
      <c r="Q22" s="76"/>
      <c r="R22" s="76"/>
      <c r="S22" s="76"/>
      <c r="T22" s="76"/>
      <c r="U22" s="76"/>
      <c r="V22" s="76"/>
    </row>
    <row r="23" spans="3:22" s="72" customFormat="1" ht="15" customHeight="1">
      <c r="C23" s="102"/>
      <c r="D23" s="103"/>
      <c r="E23" s="104"/>
      <c r="F23" s="105"/>
      <c r="G23" s="106"/>
      <c r="H23" s="107"/>
      <c r="I23" s="82"/>
      <c r="K23" s="72" t="e">
        <f>TRIM('REKOD PRESTASI KELAS'!#REF!)</f>
        <v>#REF!</v>
      </c>
      <c r="L23" s="78" t="e">
        <f t="shared" si="0"/>
        <v>#REF!</v>
      </c>
      <c r="M23" s="76"/>
      <c r="N23" s="76"/>
      <c r="O23" s="76"/>
      <c r="P23" s="76"/>
      <c r="Q23" s="76"/>
      <c r="R23" s="76"/>
      <c r="S23" s="76"/>
      <c r="T23" s="76"/>
      <c r="U23" s="76"/>
      <c r="V23" s="76"/>
    </row>
    <row r="24" spans="3:22" s="72" customFormat="1" ht="15" customHeight="1">
      <c r="C24" s="90">
        <v>2</v>
      </c>
      <c r="D24" s="91"/>
      <c r="E24" s="92"/>
      <c r="F24" s="93">
        <f>VLOOKUP($I$8,'REKOD PRESTASI KELAS'!A10:J24,6)</f>
        <v>2</v>
      </c>
      <c r="G24" s="94" t="str">
        <f>VLOOKUP(F24,'DATA PERNYATAAN BAND'!A16:B21,2)</f>
        <v xml:space="preserve">Menunjuk, menama dan menyatakan fungsi 4 peranti rangkaian apabila diminta </v>
      </c>
      <c r="H24" s="95"/>
      <c r="I24" s="82"/>
      <c r="K24" s="72" t="e">
        <f>TRIM('REKOD PRESTASI KELAS'!#REF!)</f>
        <v>#REF!</v>
      </c>
      <c r="L24" s="78" t="e">
        <f t="shared" si="0"/>
        <v>#REF!</v>
      </c>
      <c r="M24" s="76"/>
      <c r="N24" s="76"/>
      <c r="O24" s="76"/>
      <c r="P24" s="76"/>
      <c r="Q24" s="76"/>
      <c r="R24" s="76"/>
      <c r="S24" s="76"/>
      <c r="T24" s="76"/>
      <c r="U24" s="76"/>
      <c r="V24" s="76"/>
    </row>
    <row r="25" spans="3:22" s="72" customFormat="1" ht="42" customHeight="1">
      <c r="C25" s="96"/>
      <c r="D25" s="97"/>
      <c r="E25" s="98"/>
      <c r="F25" s="99"/>
      <c r="G25" s="100"/>
      <c r="H25" s="101"/>
      <c r="I25" s="82"/>
      <c r="K25" s="72" t="e">
        <f>TRIM('REKOD PRESTASI KELAS'!#REF!)</f>
        <v>#REF!</v>
      </c>
      <c r="L25" s="78" t="e">
        <f t="shared" si="0"/>
        <v>#REF!</v>
      </c>
      <c r="M25" s="76"/>
      <c r="N25" s="76"/>
      <c r="O25" s="76"/>
      <c r="P25" s="76"/>
      <c r="Q25" s="76"/>
      <c r="R25" s="76"/>
      <c r="S25" s="76"/>
      <c r="T25" s="76"/>
      <c r="U25" s="76"/>
      <c r="V25" s="76"/>
    </row>
    <row r="26" spans="3:22" s="72" customFormat="1" ht="25.5" customHeight="1">
      <c r="C26" s="102"/>
      <c r="D26" s="103"/>
      <c r="E26" s="104"/>
      <c r="F26" s="105"/>
      <c r="G26" s="106"/>
      <c r="H26" s="107"/>
      <c r="I26" s="82"/>
      <c r="K26" s="72" t="e">
        <f>TRIM('REKOD PRESTASI KELAS'!#REF!)</f>
        <v>#REF!</v>
      </c>
      <c r="L26" s="78" t="e">
        <f t="shared" si="0"/>
        <v>#REF!</v>
      </c>
      <c r="M26" s="76"/>
      <c r="N26" s="76"/>
      <c r="O26" s="76"/>
      <c r="P26" s="76"/>
      <c r="Q26" s="76"/>
      <c r="R26" s="76"/>
      <c r="S26" s="76"/>
      <c r="T26" s="76"/>
      <c r="U26" s="76"/>
      <c r="V26" s="76"/>
    </row>
    <row r="27" spans="3:22" s="72" customFormat="1" ht="15" customHeight="1">
      <c r="C27" s="90">
        <v>3</v>
      </c>
      <c r="D27" s="91"/>
      <c r="E27" s="92"/>
      <c r="F27" s="93">
        <f>VLOOKUP($I$8,'REKOD PRESTASI KELAS'!A10:J24,7)</f>
        <v>2</v>
      </c>
      <c r="G27" s="108"/>
      <c r="H27" s="109"/>
      <c r="I27" s="82"/>
      <c r="K27" s="72" t="e">
        <f>TRIM('REKOD PRESTASI KELAS'!#REF!)</f>
        <v>#REF!</v>
      </c>
      <c r="L27" s="78" t="e">
        <f t="shared" si="0"/>
        <v>#REF!</v>
      </c>
      <c r="M27" s="76"/>
      <c r="N27" s="76"/>
      <c r="O27" s="76"/>
      <c r="P27" s="76"/>
      <c r="Q27" s="76"/>
      <c r="R27" s="76"/>
      <c r="S27" s="76"/>
      <c r="T27" s="76"/>
      <c r="U27" s="76"/>
      <c r="V27" s="76"/>
    </row>
    <row r="28" spans="3:22" s="72" customFormat="1" ht="69" customHeight="1">
      <c r="C28" s="96"/>
      <c r="D28" s="97"/>
      <c r="E28" s="98"/>
      <c r="F28" s="99"/>
      <c r="G28" s="100" t="str">
        <f>VLOOKUP(F27,'DATA PERNYATAAN BAND'!A26:B31,2)</f>
        <v>Menyenaraikan laman web mengikut kategori yang betul melalui carian yang dibuat.</v>
      </c>
      <c r="H28" s="101"/>
      <c r="I28" s="82"/>
      <c r="K28" s="72" t="e">
        <f>TRIM('REKOD PRESTASI KELAS'!#REF!)</f>
        <v>#REF!</v>
      </c>
      <c r="L28" s="78" t="e">
        <f t="shared" si="0"/>
        <v>#REF!</v>
      </c>
      <c r="M28" s="76"/>
      <c r="N28" s="76"/>
      <c r="O28" s="76"/>
      <c r="P28" s="76"/>
      <c r="Q28" s="76"/>
      <c r="R28" s="76"/>
      <c r="S28" s="76"/>
      <c r="T28" s="76"/>
      <c r="U28" s="76"/>
      <c r="V28" s="76"/>
    </row>
    <row r="29" spans="3:22" s="72" customFormat="1" ht="15" customHeight="1">
      <c r="C29" s="102"/>
      <c r="D29" s="103"/>
      <c r="E29" s="104"/>
      <c r="F29" s="105"/>
      <c r="G29" s="110"/>
      <c r="H29" s="111"/>
      <c r="I29" s="82"/>
      <c r="K29" s="72" t="e">
        <f>TRIM('REKOD PRESTASI KELAS'!#REF!)</f>
        <v>#REF!</v>
      </c>
      <c r="L29" s="78" t="e">
        <f t="shared" si="0"/>
        <v>#REF!</v>
      </c>
      <c r="M29" s="76"/>
      <c r="N29" s="76"/>
      <c r="O29" s="76"/>
      <c r="P29" s="76"/>
      <c r="Q29" s="76"/>
      <c r="R29" s="76"/>
      <c r="S29" s="76"/>
      <c r="T29" s="76"/>
      <c r="U29" s="76"/>
      <c r="V29" s="76"/>
    </row>
    <row r="30" spans="3:22" s="72" customFormat="1" ht="15" customHeight="1">
      <c r="C30" s="112"/>
      <c r="D30" s="113"/>
      <c r="E30" s="114"/>
      <c r="F30" s="115"/>
      <c r="G30" s="110"/>
      <c r="H30" s="111"/>
      <c r="K30" s="72" t="e">
        <f>TRIM('REKOD PRESTASI KELAS'!#REF!)</f>
        <v>#REF!</v>
      </c>
      <c r="L30" s="78" t="e">
        <f t="shared" si="0"/>
        <v>#REF!</v>
      </c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3:22" s="72" customFormat="1" ht="15" customHeight="1">
      <c r="C31" s="116" t="str">
        <f>'DATA PERNYATAAN BAND'!A34</f>
        <v>DUNIA PANGKALAN DATA</v>
      </c>
      <c r="D31" s="117"/>
      <c r="E31" s="117"/>
      <c r="F31" s="117"/>
      <c r="G31" s="117"/>
      <c r="H31" s="118"/>
      <c r="K31" s="72" t="e">
        <f>TRIM('REKOD PRESTASI KELAS'!#REF!)</f>
        <v>#REF!</v>
      </c>
      <c r="L31" s="78" t="e">
        <f t="shared" si="0"/>
        <v>#REF!</v>
      </c>
      <c r="M31" s="76"/>
      <c r="N31" s="76"/>
      <c r="O31" s="76"/>
      <c r="P31" s="76"/>
      <c r="Q31" s="76"/>
      <c r="R31" s="76"/>
      <c r="S31" s="76"/>
      <c r="T31" s="76"/>
      <c r="U31" s="76"/>
      <c r="V31" s="76"/>
    </row>
    <row r="32" spans="3:22" s="72" customFormat="1" ht="15" customHeight="1">
      <c r="C32" s="86" t="s">
        <v>23</v>
      </c>
      <c r="D32" s="87"/>
      <c r="E32" s="88"/>
      <c r="F32" s="89" t="s">
        <v>31</v>
      </c>
      <c r="G32" s="86" t="s">
        <v>14</v>
      </c>
      <c r="H32" s="88"/>
      <c r="K32" s="72" t="e">
        <f>TRIM('REKOD PRESTASI KELAS'!#REF!)</f>
        <v>#REF!</v>
      </c>
      <c r="L32" s="78" t="e">
        <f t="shared" si="0"/>
        <v>#REF!</v>
      </c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3:22" s="72" customFormat="1" ht="24.75" customHeight="1">
      <c r="C33" s="90">
        <v>1</v>
      </c>
      <c r="D33" s="91"/>
      <c r="E33" s="92"/>
      <c r="F33" s="93">
        <f>VLOOKUP($I$8,'REKOD PRESTASI KELAS'!$A$10:$K$24,8)</f>
        <v>2</v>
      </c>
      <c r="G33" s="108"/>
      <c r="H33" s="109"/>
      <c r="K33" s="72" t="e">
        <f>TRIM('REKOD PRESTASI KELAS'!#REF!)</f>
        <v>#REF!</v>
      </c>
      <c r="L33" s="78" t="e">
        <f t="shared" si="0"/>
        <v>#REF!</v>
      </c>
      <c r="M33" s="76"/>
      <c r="N33" s="76"/>
      <c r="O33" s="76"/>
      <c r="P33" s="76"/>
      <c r="Q33" s="76"/>
      <c r="R33" s="76"/>
      <c r="S33" s="76"/>
      <c r="T33" s="76"/>
      <c r="U33" s="76"/>
      <c r="V33" s="76"/>
    </row>
    <row r="34" spans="3:22" s="72" customFormat="1" ht="71.25" customHeight="1">
      <c r="C34" s="96"/>
      <c r="D34" s="97"/>
      <c r="E34" s="98"/>
      <c r="F34" s="99"/>
      <c r="G34" s="100" t="str">
        <f>VLOOKUP(F33,'DATA PERNYATAAN BAND'!A37:B42,2)</f>
        <v>Menjelaskan setiap  jenis data yang sesuai untuk kegunaan sesuatu maklumat</v>
      </c>
      <c r="H34" s="101"/>
      <c r="K34" s="72" t="e">
        <f>TRIM('REKOD PRESTASI KELAS'!#REF!)</f>
        <v>#REF!</v>
      </c>
      <c r="L34" s="78" t="e">
        <f t="shared" si="0"/>
        <v>#REF!</v>
      </c>
      <c r="M34" s="76"/>
      <c r="N34" s="76"/>
      <c r="O34" s="76"/>
      <c r="P34" s="76"/>
      <c r="Q34" s="76"/>
      <c r="R34" s="76"/>
      <c r="S34" s="76"/>
      <c r="T34" s="76"/>
      <c r="U34" s="76"/>
      <c r="V34" s="76"/>
    </row>
    <row r="35" spans="3:22" s="72" customFormat="1" ht="24.75" customHeight="1">
      <c r="C35" s="102"/>
      <c r="D35" s="103"/>
      <c r="E35" s="104"/>
      <c r="F35" s="105"/>
      <c r="G35" s="110"/>
      <c r="H35" s="111"/>
      <c r="K35" s="72" t="e">
        <f>TRIM('REKOD PRESTASI KELAS'!#REF!)</f>
        <v>#REF!</v>
      </c>
      <c r="L35" s="78" t="e">
        <f t="shared" si="0"/>
        <v>#REF!</v>
      </c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3:22" s="72" customFormat="1" ht="24.75" customHeight="1">
      <c r="C36" s="119"/>
      <c r="D36" s="120"/>
      <c r="E36" s="121"/>
      <c r="F36" s="93">
        <f>VLOOKUP($I$8,'REKOD PRESTASI KELAS'!$A$10:$K$24,9)</f>
        <v>2</v>
      </c>
      <c r="G36" s="108"/>
      <c r="H36" s="109"/>
      <c r="I36" s="109"/>
      <c r="K36" s="72" t="e">
        <f>TRIM('REKOD PRESTASI KELAS'!#REF!)</f>
        <v>#REF!</v>
      </c>
      <c r="L36" s="78" t="e">
        <f t="shared" si="0"/>
        <v>#REF!</v>
      </c>
      <c r="M36" s="76"/>
      <c r="N36" s="76"/>
      <c r="O36" s="76"/>
      <c r="P36" s="76"/>
      <c r="Q36" s="76"/>
      <c r="R36" s="76"/>
      <c r="S36" s="76"/>
      <c r="T36" s="76"/>
      <c r="U36" s="76"/>
      <c r="V36" s="76"/>
    </row>
    <row r="37" spans="3:22" s="72" customFormat="1" ht="49.5" customHeight="1">
      <c r="C37" s="96">
        <v>2</v>
      </c>
      <c r="D37" s="97"/>
      <c r="E37" s="98"/>
      <c r="F37" s="99"/>
      <c r="G37" s="100" t="str">
        <f>VLOOKUP(F36,'DATA PERNYATAAN BAND'!A47:B52,2)</f>
        <v>Memberi contoh pangkalan data yang murid pernah lihat atau tahu</v>
      </c>
      <c r="H37" s="101"/>
      <c r="K37" s="72" t="e">
        <f>TRIM('REKOD PRESTASI KELAS'!#REF!)</f>
        <v>#REF!</v>
      </c>
      <c r="L37" s="78" t="e">
        <f t="shared" si="0"/>
        <v>#REF!</v>
      </c>
      <c r="M37" s="76"/>
      <c r="N37" s="76"/>
      <c r="O37" s="76"/>
      <c r="P37" s="76"/>
      <c r="Q37" s="76"/>
      <c r="R37" s="76"/>
      <c r="S37" s="76"/>
      <c r="T37" s="76"/>
      <c r="U37" s="76"/>
      <c r="V37" s="76"/>
    </row>
    <row r="38" spans="3:22" s="72" customFormat="1" ht="24.75" customHeight="1">
      <c r="C38" s="119"/>
      <c r="D38" s="120"/>
      <c r="E38" s="121"/>
      <c r="F38" s="105"/>
      <c r="G38" s="110"/>
      <c r="H38" s="111"/>
      <c r="K38" s="72" t="e">
        <f>TRIM('REKOD PRESTASI KELAS'!#REF!)</f>
        <v>#REF!</v>
      </c>
      <c r="L38" s="78" t="e">
        <f t="shared" si="0"/>
        <v>#REF!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</row>
    <row r="39" spans="3:22" s="72" customFormat="1" ht="24.75" customHeight="1">
      <c r="C39" s="90">
        <v>3</v>
      </c>
      <c r="D39" s="91"/>
      <c r="E39" s="92"/>
      <c r="F39" s="93">
        <f>VLOOKUP($I$8,'REKOD PRESTASI KELAS'!$A$10:$K$24,10)</f>
        <v>2</v>
      </c>
      <c r="G39" s="108"/>
      <c r="H39" s="109"/>
      <c r="K39" s="72" t="e">
        <f>TRIM('REKOD PRESTASI KELAS'!#REF!)</f>
        <v>#REF!</v>
      </c>
      <c r="L39" s="78" t="e">
        <f t="shared" si="0"/>
        <v>#REF!</v>
      </c>
      <c r="M39" s="76"/>
      <c r="N39" s="76"/>
      <c r="O39" s="76"/>
      <c r="P39" s="76"/>
      <c r="Q39" s="76"/>
      <c r="R39" s="76"/>
      <c r="S39" s="76"/>
      <c r="T39" s="76"/>
      <c r="U39" s="76"/>
      <c r="V39" s="76"/>
    </row>
    <row r="40" spans="3:22" s="72" customFormat="1" ht="48.75" customHeight="1">
      <c r="C40" s="96"/>
      <c r="D40" s="97"/>
      <c r="E40" s="98"/>
      <c r="F40" s="99"/>
      <c r="G40" s="100" t="str">
        <f>VLOOKUP(F39,'DATA PERNYATAAN BAND'!A57:B62,2)</f>
        <v>Menerangkan secara ringkas fitur dan fungsi yang terdapat dalam aplikasi pangkalan data yang dipelajari</v>
      </c>
      <c r="H40" s="101"/>
      <c r="K40" s="72" t="e">
        <f>TRIM('REKOD PRESTASI KELAS'!#REF!)</f>
        <v>#REF!</v>
      </c>
      <c r="L40" s="78" t="e">
        <f t="shared" si="0"/>
        <v>#REF!</v>
      </c>
      <c r="M40" s="76"/>
      <c r="N40" s="76"/>
      <c r="O40" s="76"/>
      <c r="P40" s="76"/>
      <c r="Q40" s="76"/>
      <c r="R40" s="76"/>
      <c r="S40" s="76"/>
      <c r="T40" s="76"/>
      <c r="U40" s="76"/>
      <c r="V40" s="76"/>
    </row>
    <row r="41" spans="3:22" s="72" customFormat="1" ht="24.75" customHeight="1">
      <c r="C41" s="102"/>
      <c r="D41" s="103"/>
      <c r="E41" s="104"/>
      <c r="F41" s="105"/>
      <c r="G41" s="110"/>
      <c r="H41" s="111"/>
      <c r="K41" s="72" t="e">
        <f>TRIM('REKOD PRESTASI KELAS'!#REF!)</f>
        <v>#REF!</v>
      </c>
      <c r="L41" s="78" t="e">
        <f t="shared" si="0"/>
        <v>#REF!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</row>
    <row r="42" spans="3:22" s="72" customFormat="1" ht="24.75" customHeight="1">
      <c r="C42" s="122"/>
      <c r="D42" s="122"/>
      <c r="E42" s="122"/>
      <c r="F42" s="123"/>
      <c r="G42" s="123"/>
      <c r="H42" s="124"/>
      <c r="K42" s="72" t="e">
        <f>TRIM('REKOD PRESTASI KELAS'!#REF!)</f>
        <v>#REF!</v>
      </c>
      <c r="L42" s="78" t="e">
        <f t="shared" si="0"/>
        <v>#REF!</v>
      </c>
      <c r="M42" s="76"/>
      <c r="N42" s="76"/>
      <c r="O42" s="76"/>
      <c r="P42" s="76"/>
      <c r="Q42" s="76"/>
      <c r="R42" s="76"/>
      <c r="S42" s="76"/>
      <c r="T42" s="76"/>
      <c r="U42" s="76"/>
      <c r="V42" s="76"/>
    </row>
    <row r="43" spans="3:22" s="72" customFormat="1" ht="24.75" customHeight="1">
      <c r="C43" s="25"/>
      <c r="D43" s="122"/>
      <c r="E43" s="122"/>
      <c r="F43" s="123"/>
      <c r="G43" s="123"/>
      <c r="H43" s="124"/>
      <c r="K43" s="72" t="e">
        <f>TRIM('REKOD PRESTASI KELAS'!#REF!)</f>
        <v>#REF!</v>
      </c>
      <c r="L43" s="78" t="e">
        <f t="shared" si="0"/>
        <v>#REF!</v>
      </c>
      <c r="M43" s="76"/>
      <c r="N43" s="76"/>
      <c r="O43" s="76"/>
      <c r="P43" s="76"/>
      <c r="Q43" s="76"/>
      <c r="R43" s="76"/>
      <c r="S43" s="76"/>
      <c r="T43" s="76"/>
      <c r="U43" s="76"/>
      <c r="V43" s="76"/>
    </row>
    <row r="44" spans="3:22" s="72" customFormat="1" ht="24.75" customHeight="1">
      <c r="C44" s="122"/>
      <c r="D44" s="122"/>
      <c r="E44" s="122"/>
      <c r="F44" s="123"/>
      <c r="G44" s="123"/>
      <c r="H44" s="124"/>
      <c r="K44" s="72" t="e">
        <f>TRIM('REKOD PRESTASI KELAS'!#REF!)</f>
        <v>#REF!</v>
      </c>
      <c r="L44" s="78" t="e">
        <f t="shared" si="0"/>
        <v>#REF!</v>
      </c>
      <c r="M44" s="76"/>
      <c r="N44" s="76"/>
      <c r="O44" s="76"/>
      <c r="P44" s="76"/>
      <c r="Q44" s="76"/>
      <c r="R44" s="76"/>
      <c r="S44" s="76"/>
      <c r="T44" s="76"/>
      <c r="U44" s="76"/>
      <c r="V44" s="76"/>
    </row>
    <row r="45" spans="3:22" s="72" customFormat="1" ht="24.75" customHeight="1">
      <c r="C45" s="122"/>
      <c r="D45" s="122"/>
      <c r="E45" s="122"/>
      <c r="F45" s="123"/>
      <c r="G45" s="123"/>
      <c r="H45" s="124"/>
      <c r="K45" s="72" t="e">
        <f>TRIM('REKOD PRESTASI KELAS'!#REF!)</f>
        <v>#REF!</v>
      </c>
      <c r="L45" s="78" t="e">
        <f t="shared" si="0"/>
        <v>#REF!</v>
      </c>
      <c r="M45" s="76"/>
      <c r="N45" s="76"/>
      <c r="O45" s="76"/>
      <c r="P45" s="76"/>
      <c r="Q45" s="76"/>
      <c r="R45" s="76"/>
      <c r="S45" s="76"/>
      <c r="T45" s="76"/>
      <c r="U45" s="76"/>
      <c r="V45" s="76"/>
    </row>
    <row r="46" spans="3:22" s="72" customFormat="1" ht="15.75">
      <c r="C46" s="75" t="s">
        <v>13</v>
      </c>
      <c r="D46" s="75"/>
      <c r="E46" s="75"/>
      <c r="H46" s="125"/>
      <c r="K46" s="72" t="e">
        <f>TRIM('REKOD PRESTASI KELAS'!#REF!)</f>
        <v>#REF!</v>
      </c>
      <c r="L46" s="78" t="e">
        <f t="shared" si="0"/>
        <v>#REF!</v>
      </c>
      <c r="M46" s="76"/>
      <c r="N46" s="76"/>
      <c r="O46" s="76"/>
      <c r="P46" s="76"/>
      <c r="Q46" s="76"/>
      <c r="R46" s="76"/>
      <c r="S46" s="76"/>
      <c r="T46" s="76"/>
      <c r="U46" s="76"/>
      <c r="V46" s="76"/>
    </row>
    <row r="47" spans="3:22" s="72" customFormat="1" ht="15.75">
      <c r="C47" s="126" t="str">
        <f>'REKOD PRESTASI KELAS'!$C$6</f>
        <v>CIK PONG KUAN LIAN</v>
      </c>
      <c r="D47" s="126"/>
      <c r="E47" s="126"/>
      <c r="F47" s="126"/>
      <c r="K47" s="72" t="e">
        <f>TRIM('REKOD PRESTASI KELAS'!#REF!)</f>
        <v>#REF!</v>
      </c>
      <c r="L47" s="78" t="e">
        <f t="shared" si="0"/>
        <v>#REF!</v>
      </c>
      <c r="M47" s="76"/>
      <c r="N47" s="76"/>
      <c r="O47" s="76"/>
      <c r="P47" s="76"/>
      <c r="Q47" s="76"/>
      <c r="R47" s="76"/>
      <c r="S47" s="76"/>
      <c r="T47" s="76"/>
      <c r="U47" s="76"/>
      <c r="V47" s="76"/>
    </row>
    <row r="48" spans="3:22" s="72" customFormat="1" ht="15.75">
      <c r="C48" s="127" t="s">
        <v>24</v>
      </c>
      <c r="D48" s="127"/>
      <c r="E48" s="127"/>
      <c r="F48" s="127"/>
      <c r="G48" s="128"/>
      <c r="K48" s="72" t="e">
        <f>TRIM('REKOD PRESTASI KELAS'!#REF!)</f>
        <v>#REF!</v>
      </c>
      <c r="L48" s="78" t="e">
        <f t="shared" si="0"/>
        <v>#REF!</v>
      </c>
      <c r="M48" s="76"/>
      <c r="N48" s="76"/>
      <c r="O48" s="76"/>
      <c r="P48" s="76"/>
      <c r="Q48" s="76"/>
      <c r="R48" s="76"/>
      <c r="S48" s="76"/>
      <c r="T48" s="76"/>
      <c r="U48" s="76"/>
      <c r="V48" s="76"/>
    </row>
    <row r="49" spans="3:22" s="72" customFormat="1" ht="15.75">
      <c r="K49" s="72" t="e">
        <f>TRIM('REKOD PRESTASI KELAS'!#REF!)</f>
        <v>#REF!</v>
      </c>
      <c r="L49" s="78" t="e">
        <f t="shared" si="0"/>
        <v>#REF!</v>
      </c>
      <c r="M49" s="76"/>
      <c r="N49" s="76"/>
      <c r="O49" s="76"/>
      <c r="P49" s="76"/>
      <c r="Q49" s="76"/>
      <c r="R49" s="76"/>
      <c r="S49" s="76"/>
      <c r="T49" s="76"/>
      <c r="U49" s="76"/>
      <c r="V49" s="76"/>
    </row>
    <row r="50" spans="3:22" s="72" customFormat="1" ht="15.75">
      <c r="K50" s="72" t="e">
        <f>TRIM('REKOD PRESTASI KELAS'!#REF!)</f>
        <v>#REF!</v>
      </c>
      <c r="L50" s="78" t="e">
        <f t="shared" si="0"/>
        <v>#REF!</v>
      </c>
      <c r="M50" s="76"/>
      <c r="N50" s="76"/>
      <c r="O50" s="76"/>
      <c r="P50" s="76"/>
      <c r="Q50" s="76"/>
      <c r="R50" s="76"/>
      <c r="S50" s="76"/>
      <c r="T50" s="76"/>
      <c r="U50" s="76"/>
      <c r="V50" s="76"/>
    </row>
    <row r="51" spans="3:22" s="72" customFormat="1" ht="15.75">
      <c r="K51" s="72" t="e">
        <f>TRIM('REKOD PRESTASI KELAS'!#REF!)</f>
        <v>#REF!</v>
      </c>
      <c r="L51" s="78" t="e">
        <f t="shared" si="0"/>
        <v>#REF!</v>
      </c>
      <c r="M51" s="76"/>
      <c r="N51" s="76"/>
      <c r="O51" s="76"/>
      <c r="P51" s="76"/>
      <c r="Q51" s="76"/>
      <c r="R51" s="76"/>
      <c r="S51" s="76"/>
      <c r="T51" s="76"/>
      <c r="U51" s="76"/>
      <c r="V51" s="76"/>
    </row>
    <row r="52" spans="3:22" s="72" customFormat="1" ht="15.75">
      <c r="K52" s="72" t="e">
        <f>TRIM('REKOD PRESTASI KELAS'!#REF!)</f>
        <v>#REF!</v>
      </c>
      <c r="L52" s="78" t="e">
        <f t="shared" si="0"/>
        <v>#REF!</v>
      </c>
      <c r="M52" s="76"/>
      <c r="N52" s="76"/>
      <c r="O52" s="76"/>
      <c r="P52" s="76"/>
      <c r="Q52" s="76"/>
      <c r="R52" s="76"/>
      <c r="S52" s="76"/>
      <c r="T52" s="76"/>
      <c r="U52" s="76"/>
      <c r="V52" s="76"/>
    </row>
    <row r="53" spans="3:22" s="72" customFormat="1">
      <c r="L53" s="76" t="str">
        <f t="shared" ref="L53:L60" si="1">IF(K53=0,"",K53)</f>
        <v/>
      </c>
      <c r="M53" s="76"/>
      <c r="N53" s="76"/>
      <c r="O53" s="76"/>
      <c r="P53" s="76"/>
      <c r="Q53" s="76"/>
      <c r="R53" s="76"/>
      <c r="S53" s="76"/>
      <c r="T53" s="76"/>
      <c r="U53" s="76"/>
      <c r="V53" s="76"/>
    </row>
    <row r="54" spans="3:22" s="72" customFormat="1"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</row>
    <row r="55" spans="3:22" s="72" customFormat="1">
      <c r="L55" s="76" t="str">
        <f t="shared" si="1"/>
        <v/>
      </c>
      <c r="M55" s="76"/>
      <c r="N55" s="76"/>
      <c r="O55" s="76"/>
      <c r="P55" s="76"/>
      <c r="Q55" s="76"/>
      <c r="R55" s="76"/>
      <c r="S55" s="76"/>
      <c r="T55" s="76"/>
      <c r="U55" s="76"/>
      <c r="V55" s="76"/>
    </row>
    <row r="56" spans="3:22" s="72" customFormat="1" ht="15.75">
      <c r="C56" s="126"/>
      <c r="D56" s="126"/>
      <c r="E56" s="126"/>
      <c r="F56" s="126"/>
      <c r="L56" s="76" t="str">
        <f t="shared" si="1"/>
        <v/>
      </c>
      <c r="M56" s="76"/>
      <c r="N56" s="76"/>
      <c r="O56" s="76"/>
      <c r="P56" s="76"/>
      <c r="Q56" s="76"/>
      <c r="R56" s="76"/>
      <c r="S56" s="76"/>
      <c r="T56" s="76"/>
      <c r="U56" s="76"/>
      <c r="V56" s="76"/>
    </row>
    <row r="57" spans="3:22" s="72" customFormat="1" ht="15" customHeight="1">
      <c r="C57" s="129"/>
      <c r="D57" s="129"/>
      <c r="E57" s="129"/>
      <c r="F57" s="129"/>
      <c r="L57" s="76" t="str">
        <f t="shared" si="1"/>
        <v/>
      </c>
      <c r="M57" s="76"/>
      <c r="N57" s="76"/>
      <c r="O57" s="76"/>
      <c r="P57" s="76"/>
      <c r="Q57" s="76"/>
      <c r="R57" s="76"/>
      <c r="S57" s="76"/>
      <c r="T57" s="76"/>
      <c r="U57" s="76"/>
      <c r="V57" s="76"/>
    </row>
    <row r="58" spans="3:22" s="72" customFormat="1" ht="14.25" customHeight="1">
      <c r="C58" s="127"/>
      <c r="D58" s="127"/>
      <c r="E58" s="127"/>
      <c r="F58" s="127"/>
      <c r="L58" s="76" t="str">
        <f t="shared" si="1"/>
        <v/>
      </c>
      <c r="M58" s="76"/>
      <c r="N58" s="76"/>
      <c r="O58" s="76"/>
      <c r="P58" s="76"/>
      <c r="Q58" s="76"/>
      <c r="R58" s="76"/>
      <c r="S58" s="76"/>
      <c r="T58" s="76"/>
      <c r="U58" s="76"/>
      <c r="V58" s="76"/>
    </row>
    <row r="59" spans="3:22" s="72" customFormat="1">
      <c r="L59" s="76" t="str">
        <f t="shared" si="1"/>
        <v/>
      </c>
      <c r="M59" s="76"/>
      <c r="N59" s="76"/>
      <c r="O59" s="76"/>
      <c r="P59" s="76"/>
      <c r="Q59" s="76"/>
      <c r="R59" s="76"/>
      <c r="S59" s="76"/>
      <c r="T59" s="76"/>
      <c r="U59" s="76"/>
      <c r="V59" s="76"/>
    </row>
    <row r="60" spans="3:22" s="72" customFormat="1">
      <c r="L60" s="76" t="str">
        <f t="shared" si="1"/>
        <v/>
      </c>
      <c r="M60" s="76"/>
      <c r="N60" s="76"/>
      <c r="O60" s="76"/>
      <c r="P60" s="76"/>
      <c r="Q60" s="76"/>
      <c r="R60" s="76"/>
      <c r="S60" s="76"/>
      <c r="T60" s="76"/>
      <c r="U60" s="76"/>
      <c r="V60" s="76"/>
    </row>
    <row r="61" spans="3:22" s="72" customFormat="1"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</row>
    <row r="62" spans="3:22" s="72" customFormat="1"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</row>
    <row r="63" spans="3:22" s="72" customFormat="1"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</row>
    <row r="64" spans="3:22" s="72" customFormat="1"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</row>
    <row r="65" s="72" customFormat="1"/>
    <row r="66" s="72" customFormat="1"/>
    <row r="67" s="72" customFormat="1"/>
    <row r="68" s="72" customFormat="1"/>
    <row r="69" s="72" customFormat="1"/>
    <row r="70" s="72" customFormat="1"/>
    <row r="71" s="72" customFormat="1"/>
    <row r="72" s="72" customFormat="1"/>
    <row r="73" s="72" customFormat="1"/>
    <row r="74" s="72" customFormat="1"/>
    <row r="75" s="72" customFormat="1"/>
    <row r="76" s="72" customFormat="1"/>
    <row r="77" s="72" customFormat="1"/>
    <row r="78" s="72" customFormat="1"/>
    <row r="79" s="72" customFormat="1"/>
    <row r="80" s="72" customFormat="1"/>
    <row r="81" s="72" customFormat="1"/>
    <row r="82" s="72" customFormat="1"/>
    <row r="83" s="72" customFormat="1"/>
    <row r="84" s="72" customFormat="1"/>
    <row r="85" s="72" customFormat="1"/>
    <row r="86" s="72" customFormat="1"/>
    <row r="87" s="72" customFormat="1"/>
    <row r="88" s="72" customFormat="1"/>
    <row r="89" s="72" customFormat="1"/>
    <row r="90" s="72" customFormat="1"/>
    <row r="91" s="72" customFormat="1"/>
    <row r="92" s="72" customFormat="1"/>
    <row r="93" s="72" customFormat="1"/>
    <row r="94" s="72" customFormat="1"/>
    <row r="95" s="72" customFormat="1"/>
    <row r="96" s="72" customFormat="1"/>
    <row r="97" s="72" customFormat="1"/>
    <row r="98" s="72" customFormat="1"/>
    <row r="99" s="72" customFormat="1"/>
    <row r="100" s="72" customFormat="1"/>
  </sheetData>
  <sheetProtection sort="0" autoFilter="0" pivotTables="0"/>
  <protectedRanges>
    <protectedRange password="CF7A" sqref="F21:H29" name="Range1"/>
  </protectedRanges>
  <mergeCells count="39">
    <mergeCell ref="G40:H40"/>
    <mergeCell ref="G28:H28"/>
    <mergeCell ref="F14:H14"/>
    <mergeCell ref="G20:H20"/>
    <mergeCell ref="G21:H23"/>
    <mergeCell ref="G24:H26"/>
    <mergeCell ref="C24:E26"/>
    <mergeCell ref="C27:E29"/>
    <mergeCell ref="C21:E23"/>
    <mergeCell ref="C2:H2"/>
    <mergeCell ref="C3:H3"/>
    <mergeCell ref="C5:H5"/>
    <mergeCell ref="F24:F26"/>
    <mergeCell ref="F27:F29"/>
    <mergeCell ref="F21:F23"/>
    <mergeCell ref="F9:H9"/>
    <mergeCell ref="F10:H10"/>
    <mergeCell ref="F11:H11"/>
    <mergeCell ref="F12:H12"/>
    <mergeCell ref="F13:H13"/>
    <mergeCell ref="C19:H19"/>
    <mergeCell ref="C20:E20"/>
    <mergeCell ref="C57:F57"/>
    <mergeCell ref="C56:F56"/>
    <mergeCell ref="C58:F58"/>
    <mergeCell ref="C39:E41"/>
    <mergeCell ref="F39:F41"/>
    <mergeCell ref="C47:F47"/>
    <mergeCell ref="C48:F48"/>
    <mergeCell ref="C37:E37"/>
    <mergeCell ref="F36:F38"/>
    <mergeCell ref="C33:E35"/>
    <mergeCell ref="F33:F35"/>
    <mergeCell ref="C30:E30"/>
    <mergeCell ref="C31:H31"/>
    <mergeCell ref="G32:H32"/>
    <mergeCell ref="C32:E32"/>
    <mergeCell ref="G34:H34"/>
    <mergeCell ref="G37:H37"/>
  </mergeCells>
  <printOptions horizontalCentered="1" verticalCentered="1"/>
  <pageMargins left="0.7" right="0.7" top="0.75" bottom="0.75" header="0.3" footer="0.3"/>
  <pageSetup paperSize="9" scale="58" orientation="portrait" horizontalDpi="4294967293" verticalDpi="4294967293" r:id="rId1"/>
  <drawing r:id="rId2"/>
  <legacyDrawing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2:Z70"/>
  <sheetViews>
    <sheetView showGridLines="0" showRowColHeaders="0" topLeftCell="J1" zoomScale="84" zoomScaleNormal="84" zoomScaleSheetLayoutView="90" workbookViewId="0">
      <selection activeCell="AA44" sqref="AA44"/>
    </sheetView>
  </sheetViews>
  <sheetFormatPr defaultRowHeight="15"/>
  <cols>
    <col min="1" max="1" width="5" hidden="1" customWidth="1"/>
    <col min="2" max="2" width="8.7109375" hidden="1" customWidth="1"/>
    <col min="3" max="3" width="4.140625" hidden="1" customWidth="1"/>
    <col min="4" max="4" width="7.85546875" hidden="1" customWidth="1"/>
    <col min="5" max="5" width="10.85546875" hidden="1" customWidth="1"/>
    <col min="6" max="6" width="6.42578125" hidden="1" customWidth="1"/>
    <col min="7" max="7" width="11.42578125" hidden="1" customWidth="1"/>
    <col min="8" max="8" width="8.140625" hidden="1" customWidth="1"/>
    <col min="9" max="9" width="12.85546875" hidden="1" customWidth="1"/>
  </cols>
  <sheetData>
    <row r="2" spans="1:25">
      <c r="B2" s="29" t="s">
        <v>26</v>
      </c>
      <c r="C2" s="29"/>
      <c r="D2" s="29"/>
      <c r="E2" s="29"/>
      <c r="F2" s="29"/>
      <c r="G2" s="30" t="s">
        <v>27</v>
      </c>
      <c r="H2" s="30"/>
      <c r="I2" s="30"/>
      <c r="K2" s="29" t="s">
        <v>88</v>
      </c>
      <c r="L2" s="29"/>
      <c r="M2" s="29"/>
      <c r="N2" s="29"/>
      <c r="O2" s="29"/>
      <c r="P2" s="29"/>
      <c r="Q2" s="29"/>
      <c r="S2" s="29" t="s">
        <v>92</v>
      </c>
      <c r="T2" s="29"/>
      <c r="U2" s="29"/>
      <c r="V2" s="29"/>
      <c r="W2" s="29"/>
      <c r="X2" s="29"/>
      <c r="Y2" s="29"/>
    </row>
    <row r="3" spans="1:25">
      <c r="A3" t="s">
        <v>28</v>
      </c>
      <c r="B3" s="11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15</v>
      </c>
      <c r="H3" t="s">
        <v>16</v>
      </c>
      <c r="I3" t="s">
        <v>17</v>
      </c>
      <c r="K3" s="13" t="s">
        <v>1</v>
      </c>
      <c r="L3" s="14" t="s">
        <v>32</v>
      </c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37</v>
      </c>
      <c r="S3" s="13" t="s">
        <v>1</v>
      </c>
      <c r="T3" s="14" t="s">
        <v>32</v>
      </c>
      <c r="U3" s="14" t="s">
        <v>33</v>
      </c>
      <c r="V3" s="14" t="s">
        <v>34</v>
      </c>
      <c r="W3" s="14" t="s">
        <v>35</v>
      </c>
      <c r="X3" s="14" t="s">
        <v>36</v>
      </c>
      <c r="Y3" s="14" t="s">
        <v>37</v>
      </c>
    </row>
    <row r="4" spans="1:25">
      <c r="A4">
        <v>1</v>
      </c>
      <c r="B4" s="11">
        <f>'REKOD PRESTASI KELAS'!E10</f>
        <v>1</v>
      </c>
      <c r="C4" s="11">
        <f>'REKOD PRESTASI KELAS'!F10</f>
        <v>1</v>
      </c>
      <c r="D4" s="11">
        <f>'REKOD PRESTASI KELAS'!G10</f>
        <v>1</v>
      </c>
      <c r="E4" s="11" t="e">
        <f>'REKOD PRESTASI KELAS'!#REF!</f>
        <v>#REF!</v>
      </c>
      <c r="F4" s="11" t="e">
        <f>'REKOD PRESTASI KELAS'!#REF!</f>
        <v>#REF!</v>
      </c>
      <c r="G4" s="11">
        <f>'REKOD PRESTASI KELAS'!H10</f>
        <v>1</v>
      </c>
      <c r="H4" s="11">
        <f>'REKOD PRESTASI KELAS'!I10</f>
        <v>1</v>
      </c>
      <c r="I4" s="11">
        <f>'REKOD PRESTASI KELAS'!J10</f>
        <v>1</v>
      </c>
      <c r="K4" t="s">
        <v>0</v>
      </c>
      <c r="L4">
        <f>COUNTIF('REKOD PRESTASI KELAS'!E10:E24,1)</f>
        <v>1</v>
      </c>
      <c r="M4">
        <f>COUNTIF('REKOD PRESTASI KELAS'!F10:F24,2)</f>
        <v>1</v>
      </c>
      <c r="N4">
        <f>COUNTIF('REKOD PRESTASI KELAS'!G10:G24,3)</f>
        <v>1</v>
      </c>
      <c r="O4">
        <f>COUNTIF('REKOD PRESTASI KELAS'!H10:H24,4)</f>
        <v>1</v>
      </c>
      <c r="P4">
        <f>COUNTIF('REKOD PRESTASI KELAS'!I10:I24,5)</f>
        <v>0</v>
      </c>
      <c r="Q4">
        <f>COUNTIF('REKOD PRESTASI KELAS'!J10:J24,6)</f>
        <v>0</v>
      </c>
      <c r="S4" t="s">
        <v>0</v>
      </c>
      <c r="T4">
        <f>COUNTIF('REKOD PRESTASI KELAS'!F10:F24,1)</f>
        <v>1</v>
      </c>
      <c r="U4">
        <f>COUNTIF('REKOD PRESTASI KELAS'!G10:G24,2)</f>
        <v>1</v>
      </c>
      <c r="V4">
        <f>COUNTIF('REKOD PRESTASI KELAS'!H10:H24,3)</f>
        <v>1</v>
      </c>
      <c r="W4">
        <f>COUNTIF('REKOD PRESTASI KELAS'!I10:I24,4)</f>
        <v>1</v>
      </c>
      <c r="X4">
        <f>COUNTIF('REKOD PRESTASI KELAS'!J10:J24,5)</f>
        <v>0</v>
      </c>
      <c r="Y4">
        <f>COUNTIF('REKOD PRESTASI KELAS'!K10:K24,6)</f>
        <v>0</v>
      </c>
    </row>
    <row r="5" spans="1:25">
      <c r="A5">
        <v>2</v>
      </c>
      <c r="B5" s="11">
        <f>'REKOD PRESTASI KELAS'!E11</f>
        <v>2</v>
      </c>
      <c r="C5" s="11">
        <f>'REKOD PRESTASI KELAS'!F11</f>
        <v>2</v>
      </c>
      <c r="D5" s="11">
        <f>'REKOD PRESTASI KELAS'!G11</f>
        <v>2</v>
      </c>
      <c r="E5" s="11" t="e">
        <f>'REKOD PRESTASI KELAS'!#REF!</f>
        <v>#REF!</v>
      </c>
      <c r="F5" s="11" t="e">
        <f>'REKOD PRESTASI KELAS'!#REF!</f>
        <v>#REF!</v>
      </c>
      <c r="G5" s="11">
        <f>'REKOD PRESTASI KELAS'!H11</f>
        <v>2</v>
      </c>
      <c r="H5" s="11">
        <f>'REKOD PRESTASI KELAS'!I11</f>
        <v>2</v>
      </c>
      <c r="I5" s="11">
        <f>'REKOD PRESTASI KELAS'!J11</f>
        <v>2</v>
      </c>
    </row>
    <row r="6" spans="1:25">
      <c r="A6">
        <v>3</v>
      </c>
      <c r="B6" s="11">
        <f>'REKOD PRESTASI KELAS'!E12</f>
        <v>3</v>
      </c>
      <c r="C6" s="11">
        <f>'REKOD PRESTASI KELAS'!F12</f>
        <v>3</v>
      </c>
      <c r="D6" s="11">
        <f>'REKOD PRESTASI KELAS'!G12</f>
        <v>3</v>
      </c>
      <c r="E6" s="11" t="e">
        <f>'REKOD PRESTASI KELAS'!#REF!</f>
        <v>#REF!</v>
      </c>
      <c r="F6" s="11" t="e">
        <f>'REKOD PRESTASI KELAS'!#REF!</f>
        <v>#REF!</v>
      </c>
      <c r="G6" s="11">
        <f>'REKOD PRESTASI KELAS'!H12</f>
        <v>3</v>
      </c>
      <c r="H6" s="11">
        <f>'REKOD PRESTASI KELAS'!I12</f>
        <v>3</v>
      </c>
      <c r="I6" s="11">
        <f>'REKOD PRESTASI KELAS'!J12</f>
        <v>3</v>
      </c>
    </row>
    <row r="7" spans="1:25">
      <c r="A7">
        <v>4</v>
      </c>
      <c r="B7" s="11">
        <f>'REKOD PRESTASI KELAS'!E13</f>
        <v>4</v>
      </c>
      <c r="C7" s="11">
        <f>'REKOD PRESTASI KELAS'!F13</f>
        <v>4</v>
      </c>
      <c r="D7" s="11">
        <f>'REKOD PRESTASI KELAS'!G13</f>
        <v>4</v>
      </c>
      <c r="E7" s="11" t="e">
        <f>'REKOD PRESTASI KELAS'!#REF!</f>
        <v>#REF!</v>
      </c>
      <c r="F7" s="11" t="e">
        <f>'REKOD PRESTASI KELAS'!#REF!</f>
        <v>#REF!</v>
      </c>
      <c r="G7" s="11">
        <f>'REKOD PRESTASI KELAS'!H13</f>
        <v>4</v>
      </c>
      <c r="H7" s="11">
        <f>'REKOD PRESTASI KELAS'!I13</f>
        <v>4</v>
      </c>
      <c r="I7" s="11">
        <f>'REKOD PRESTASI KELAS'!J13</f>
        <v>4</v>
      </c>
    </row>
    <row r="8" spans="1:25">
      <c r="A8">
        <v>5</v>
      </c>
      <c r="B8" s="11">
        <f>'REKOD PRESTASI KELAS'!E14</f>
        <v>0</v>
      </c>
      <c r="C8" s="11">
        <f>'REKOD PRESTASI KELAS'!F14</f>
        <v>0</v>
      </c>
      <c r="D8" s="11">
        <f>'REKOD PRESTASI KELAS'!G14</f>
        <v>0</v>
      </c>
      <c r="E8" s="11" t="e">
        <f>'REKOD PRESTASI KELAS'!#REF!</f>
        <v>#REF!</v>
      </c>
      <c r="F8" s="11" t="e">
        <f>'REKOD PRESTASI KELAS'!#REF!</f>
        <v>#REF!</v>
      </c>
      <c r="G8" s="11">
        <f>'REKOD PRESTASI KELAS'!H14</f>
        <v>0</v>
      </c>
      <c r="H8" s="11">
        <f>'REKOD PRESTASI KELAS'!I14</f>
        <v>0</v>
      </c>
      <c r="I8" s="11">
        <f>'REKOD PRESTASI KELAS'!J14</f>
        <v>0</v>
      </c>
    </row>
    <row r="9" spans="1:25">
      <c r="A9">
        <v>6</v>
      </c>
      <c r="B9" s="11">
        <f>'REKOD PRESTASI KELAS'!E15</f>
        <v>0</v>
      </c>
      <c r="C9" s="11">
        <f>'REKOD PRESTASI KELAS'!F15</f>
        <v>0</v>
      </c>
      <c r="D9" s="11">
        <f>'REKOD PRESTASI KELAS'!G15</f>
        <v>0</v>
      </c>
      <c r="E9" s="11" t="e">
        <f>'REKOD PRESTASI KELAS'!#REF!</f>
        <v>#REF!</v>
      </c>
      <c r="F9" s="11" t="e">
        <f>'REKOD PRESTASI KELAS'!#REF!</f>
        <v>#REF!</v>
      </c>
      <c r="G9" s="11">
        <f>'REKOD PRESTASI KELAS'!H15</f>
        <v>0</v>
      </c>
      <c r="H9" s="11">
        <f>'REKOD PRESTASI KELAS'!I15</f>
        <v>0</v>
      </c>
      <c r="I9" s="11">
        <f>'REKOD PRESTASI KELAS'!J15</f>
        <v>0</v>
      </c>
    </row>
    <row r="10" spans="1:25">
      <c r="A10">
        <v>7</v>
      </c>
      <c r="B10" s="11">
        <f>'REKOD PRESTASI KELAS'!E16</f>
        <v>0</v>
      </c>
      <c r="C10" s="11">
        <f>'REKOD PRESTASI KELAS'!F16</f>
        <v>0</v>
      </c>
      <c r="D10" s="11">
        <f>'REKOD PRESTASI KELAS'!G16</f>
        <v>0</v>
      </c>
      <c r="E10" s="11" t="e">
        <f>'REKOD PRESTASI KELAS'!#REF!</f>
        <v>#REF!</v>
      </c>
      <c r="F10" s="11" t="e">
        <f>'REKOD PRESTASI KELAS'!#REF!</f>
        <v>#REF!</v>
      </c>
      <c r="G10" s="11">
        <f>'REKOD PRESTASI KELAS'!H16</f>
        <v>0</v>
      </c>
      <c r="H10" s="11">
        <f>'REKOD PRESTASI KELAS'!I16</f>
        <v>0</v>
      </c>
      <c r="I10" s="11">
        <f>'REKOD PRESTASI KELAS'!J16</f>
        <v>0</v>
      </c>
    </row>
    <row r="11" spans="1:25">
      <c r="A11">
        <v>8</v>
      </c>
      <c r="B11" s="11">
        <f>'REKOD PRESTASI KELAS'!E17</f>
        <v>0</v>
      </c>
      <c r="C11" s="11">
        <f>'REKOD PRESTASI KELAS'!F17</f>
        <v>0</v>
      </c>
      <c r="D11" s="11">
        <f>'REKOD PRESTASI KELAS'!G17</f>
        <v>0</v>
      </c>
      <c r="E11" s="11" t="e">
        <f>'REKOD PRESTASI KELAS'!#REF!</f>
        <v>#REF!</v>
      </c>
      <c r="F11" s="11" t="e">
        <f>'REKOD PRESTASI KELAS'!#REF!</f>
        <v>#REF!</v>
      </c>
      <c r="G11" s="11">
        <f>'REKOD PRESTASI KELAS'!H17</f>
        <v>0</v>
      </c>
      <c r="H11" s="11">
        <f>'REKOD PRESTASI KELAS'!I17</f>
        <v>0</v>
      </c>
      <c r="I11" s="11">
        <f>'REKOD PRESTASI KELAS'!J17</f>
        <v>0</v>
      </c>
    </row>
    <row r="12" spans="1:25">
      <c r="A12">
        <v>9</v>
      </c>
      <c r="B12" s="11">
        <f>'REKOD PRESTASI KELAS'!E18</f>
        <v>0</v>
      </c>
      <c r="C12" s="11">
        <f>'REKOD PRESTASI KELAS'!F18</f>
        <v>0</v>
      </c>
      <c r="D12" s="11">
        <f>'REKOD PRESTASI KELAS'!G18</f>
        <v>0</v>
      </c>
      <c r="E12" s="11" t="e">
        <f>'REKOD PRESTASI KELAS'!#REF!</f>
        <v>#REF!</v>
      </c>
      <c r="F12" s="11" t="e">
        <f>'REKOD PRESTASI KELAS'!#REF!</f>
        <v>#REF!</v>
      </c>
      <c r="G12" s="11">
        <f>'REKOD PRESTASI KELAS'!H18</f>
        <v>0</v>
      </c>
      <c r="H12" s="11">
        <f>'REKOD PRESTASI KELAS'!I18</f>
        <v>0</v>
      </c>
      <c r="I12" s="11">
        <f>'REKOD PRESTASI KELAS'!J18</f>
        <v>0</v>
      </c>
    </row>
    <row r="13" spans="1:25">
      <c r="A13">
        <v>10</v>
      </c>
      <c r="B13" s="11">
        <f>'REKOD PRESTASI KELAS'!E19</f>
        <v>0</v>
      </c>
      <c r="C13" s="11">
        <f>'REKOD PRESTASI KELAS'!F19</f>
        <v>0</v>
      </c>
      <c r="D13" s="11">
        <f>'REKOD PRESTASI KELAS'!G19</f>
        <v>0</v>
      </c>
      <c r="E13" s="11" t="e">
        <f>'REKOD PRESTASI KELAS'!#REF!</f>
        <v>#REF!</v>
      </c>
      <c r="F13" s="11" t="e">
        <f>'REKOD PRESTASI KELAS'!#REF!</f>
        <v>#REF!</v>
      </c>
      <c r="G13" s="11">
        <f>'REKOD PRESTASI KELAS'!H19</f>
        <v>0</v>
      </c>
      <c r="H13" s="11">
        <f>'REKOD PRESTASI KELAS'!I19</f>
        <v>0</v>
      </c>
      <c r="I13" s="11">
        <f>'REKOD PRESTASI KELAS'!J19</f>
        <v>0</v>
      </c>
    </row>
    <row r="14" spans="1:25">
      <c r="A14">
        <v>11</v>
      </c>
      <c r="B14" s="11">
        <f>'REKOD PRESTASI KELAS'!E20</f>
        <v>0</v>
      </c>
      <c r="C14" s="11">
        <f>'REKOD PRESTASI KELAS'!F20</f>
        <v>0</v>
      </c>
      <c r="D14" s="11">
        <f>'REKOD PRESTASI KELAS'!G20</f>
        <v>0</v>
      </c>
      <c r="E14" s="11" t="e">
        <f>'REKOD PRESTASI KELAS'!#REF!</f>
        <v>#REF!</v>
      </c>
      <c r="F14" s="11" t="e">
        <f>'REKOD PRESTASI KELAS'!#REF!</f>
        <v>#REF!</v>
      </c>
      <c r="G14" s="11">
        <f>'REKOD PRESTASI KELAS'!H20</f>
        <v>0</v>
      </c>
      <c r="H14" s="11">
        <f>'REKOD PRESTASI KELAS'!I20</f>
        <v>0</v>
      </c>
      <c r="I14" s="11">
        <f>'REKOD PRESTASI KELAS'!J20</f>
        <v>0</v>
      </c>
    </row>
    <row r="15" spans="1:25">
      <c r="A15">
        <v>12</v>
      </c>
      <c r="B15" s="11">
        <f>'REKOD PRESTASI KELAS'!E21</f>
        <v>0</v>
      </c>
      <c r="C15" s="11">
        <f>'REKOD PRESTASI KELAS'!F21</f>
        <v>0</v>
      </c>
      <c r="D15" s="11">
        <f>'REKOD PRESTASI KELAS'!G21</f>
        <v>0</v>
      </c>
      <c r="E15" s="11" t="e">
        <f>'REKOD PRESTASI KELAS'!#REF!</f>
        <v>#REF!</v>
      </c>
      <c r="F15" s="11" t="e">
        <f>'REKOD PRESTASI KELAS'!#REF!</f>
        <v>#REF!</v>
      </c>
      <c r="G15" s="11">
        <f>'REKOD PRESTASI KELAS'!H21</f>
        <v>0</v>
      </c>
      <c r="H15" s="11">
        <f>'REKOD PRESTASI KELAS'!I21</f>
        <v>0</v>
      </c>
      <c r="I15" s="11">
        <f>'REKOD PRESTASI KELAS'!J21</f>
        <v>0</v>
      </c>
    </row>
    <row r="16" spans="1:25">
      <c r="A16">
        <v>13</v>
      </c>
      <c r="B16" s="11">
        <f>'REKOD PRESTASI KELAS'!E22</f>
        <v>0</v>
      </c>
      <c r="C16" s="11">
        <f>'REKOD PRESTASI KELAS'!F22</f>
        <v>0</v>
      </c>
      <c r="D16" s="11">
        <f>'REKOD PRESTASI KELAS'!G22</f>
        <v>0</v>
      </c>
      <c r="E16" s="11" t="e">
        <f>'REKOD PRESTASI KELAS'!#REF!</f>
        <v>#REF!</v>
      </c>
      <c r="F16" s="11" t="e">
        <f>'REKOD PRESTASI KELAS'!#REF!</f>
        <v>#REF!</v>
      </c>
      <c r="G16" s="11">
        <f>'REKOD PRESTASI KELAS'!H22</f>
        <v>0</v>
      </c>
      <c r="H16" s="11">
        <f>'REKOD PRESTASI KELAS'!I22</f>
        <v>0</v>
      </c>
      <c r="I16" s="11">
        <f>'REKOD PRESTASI KELAS'!J22</f>
        <v>0</v>
      </c>
    </row>
    <row r="17" spans="1:26">
      <c r="A17">
        <v>14</v>
      </c>
      <c r="B17" s="11">
        <f>'REKOD PRESTASI KELAS'!E23</f>
        <v>0</v>
      </c>
      <c r="C17" s="11">
        <f>'REKOD PRESTASI KELAS'!F23</f>
        <v>0</v>
      </c>
      <c r="D17" s="11">
        <f>'REKOD PRESTASI KELAS'!G23</f>
        <v>0</v>
      </c>
      <c r="E17" s="11" t="e">
        <f>'REKOD PRESTASI KELAS'!#REF!</f>
        <v>#REF!</v>
      </c>
      <c r="F17" s="11" t="e">
        <f>'REKOD PRESTASI KELAS'!#REF!</f>
        <v>#REF!</v>
      </c>
      <c r="G17" s="11">
        <f>'REKOD PRESTASI KELAS'!H23</f>
        <v>0</v>
      </c>
      <c r="H17" s="11">
        <f>'REKOD PRESTASI KELAS'!I23</f>
        <v>0</v>
      </c>
      <c r="I17" s="11">
        <f>'REKOD PRESTASI KELAS'!J23</f>
        <v>0</v>
      </c>
    </row>
    <row r="18" spans="1:26">
      <c r="A18">
        <v>15</v>
      </c>
      <c r="B18" s="11">
        <f>'REKOD PRESTASI KELAS'!E24</f>
        <v>0</v>
      </c>
      <c r="C18" s="11">
        <f>'REKOD PRESTASI KELAS'!F24</f>
        <v>0</v>
      </c>
      <c r="D18" s="11">
        <f>'REKOD PRESTASI KELAS'!G24</f>
        <v>0</v>
      </c>
      <c r="E18" s="11" t="e">
        <f>'REKOD PRESTASI KELAS'!#REF!</f>
        <v>#REF!</v>
      </c>
      <c r="F18" s="11" t="e">
        <f>'REKOD PRESTASI KELAS'!#REF!</f>
        <v>#REF!</v>
      </c>
      <c r="G18" s="11">
        <f>'REKOD PRESTASI KELAS'!H24</f>
        <v>0</v>
      </c>
      <c r="H18" s="11">
        <f>'REKOD PRESTASI KELAS'!I24</f>
        <v>0</v>
      </c>
      <c r="I18" s="11">
        <f>'REKOD PRESTASI KELAS'!J24</f>
        <v>0</v>
      </c>
    </row>
    <row r="19" spans="1:26">
      <c r="A19">
        <v>16</v>
      </c>
      <c r="B19" s="11" t="e">
        <f>'REKOD PRESTASI KELAS'!#REF!</f>
        <v>#REF!</v>
      </c>
      <c r="C19" s="11" t="e">
        <f>'REKOD PRESTASI KELAS'!#REF!</f>
        <v>#REF!</v>
      </c>
      <c r="D19" s="11" t="e">
        <f>'REKOD PRESTASI KELAS'!#REF!</f>
        <v>#REF!</v>
      </c>
      <c r="E19" s="11" t="e">
        <f>'REKOD PRESTASI KELAS'!#REF!</f>
        <v>#REF!</v>
      </c>
      <c r="F19" s="11" t="e">
        <f>'REKOD PRESTASI KELAS'!#REF!</f>
        <v>#REF!</v>
      </c>
      <c r="G19" s="11" t="e">
        <f>'REKOD PRESTASI KELAS'!#REF!</f>
        <v>#REF!</v>
      </c>
      <c r="H19" s="11" t="e">
        <f>'REKOD PRESTASI KELAS'!#REF!</f>
        <v>#REF!</v>
      </c>
      <c r="I19" s="11" t="e">
        <f>'REKOD PRESTASI KELAS'!#REF!</f>
        <v>#REF!</v>
      </c>
    </row>
    <row r="20" spans="1:26">
      <c r="A20">
        <v>17</v>
      </c>
      <c r="B20" s="11" t="e">
        <f>'REKOD PRESTASI KELAS'!#REF!</f>
        <v>#REF!</v>
      </c>
      <c r="C20" s="11" t="e">
        <f>'REKOD PRESTASI KELAS'!#REF!</f>
        <v>#REF!</v>
      </c>
      <c r="D20" s="11" t="e">
        <f>'REKOD PRESTASI KELAS'!#REF!</f>
        <v>#REF!</v>
      </c>
      <c r="E20" s="11" t="e">
        <f>'REKOD PRESTASI KELAS'!#REF!</f>
        <v>#REF!</v>
      </c>
      <c r="F20" s="11" t="e">
        <f>'REKOD PRESTASI KELAS'!#REF!</f>
        <v>#REF!</v>
      </c>
      <c r="G20" s="11" t="e">
        <f>'REKOD PRESTASI KELAS'!#REF!</f>
        <v>#REF!</v>
      </c>
      <c r="H20" s="11" t="e">
        <f>'REKOD PRESTASI KELAS'!#REF!</f>
        <v>#REF!</v>
      </c>
      <c r="I20" s="11" t="e">
        <f>'REKOD PRESTASI KELAS'!#REF!</f>
        <v>#REF!</v>
      </c>
    </row>
    <row r="21" spans="1:26">
      <c r="A21">
        <v>18</v>
      </c>
      <c r="B21" s="11" t="e">
        <f>'REKOD PRESTASI KELAS'!#REF!</f>
        <v>#REF!</v>
      </c>
      <c r="C21" s="11" t="e">
        <f>'REKOD PRESTASI KELAS'!#REF!</f>
        <v>#REF!</v>
      </c>
      <c r="D21" s="11" t="e">
        <f>'REKOD PRESTASI KELAS'!#REF!</f>
        <v>#REF!</v>
      </c>
      <c r="E21" s="11" t="e">
        <f>'REKOD PRESTASI KELAS'!#REF!</f>
        <v>#REF!</v>
      </c>
      <c r="F21" s="11" t="e">
        <f>'REKOD PRESTASI KELAS'!#REF!</f>
        <v>#REF!</v>
      </c>
      <c r="G21" s="11" t="e">
        <f>'REKOD PRESTASI KELAS'!#REF!</f>
        <v>#REF!</v>
      </c>
      <c r="H21" s="11" t="e">
        <f>'REKOD PRESTASI KELAS'!#REF!</f>
        <v>#REF!</v>
      </c>
      <c r="I21" s="11" t="e">
        <f>'REKOD PRESTASI KELAS'!#REF!</f>
        <v>#REF!</v>
      </c>
    </row>
    <row r="22" spans="1:26">
      <c r="A22">
        <v>19</v>
      </c>
      <c r="B22" s="11" t="e">
        <f>'REKOD PRESTASI KELAS'!#REF!</f>
        <v>#REF!</v>
      </c>
      <c r="C22" s="11" t="e">
        <f>'REKOD PRESTASI KELAS'!#REF!</f>
        <v>#REF!</v>
      </c>
      <c r="D22" s="11" t="e">
        <f>'REKOD PRESTASI KELAS'!#REF!</f>
        <v>#REF!</v>
      </c>
      <c r="E22" s="11" t="e">
        <f>'REKOD PRESTASI KELAS'!#REF!</f>
        <v>#REF!</v>
      </c>
      <c r="F22" s="11" t="e">
        <f>'REKOD PRESTASI KELAS'!#REF!</f>
        <v>#REF!</v>
      </c>
      <c r="G22" s="11" t="e">
        <f>'REKOD PRESTASI KELAS'!#REF!</f>
        <v>#REF!</v>
      </c>
      <c r="H22" s="11" t="e">
        <f>'REKOD PRESTASI KELAS'!#REF!</f>
        <v>#REF!</v>
      </c>
      <c r="I22" s="11" t="e">
        <f>'REKOD PRESTASI KELAS'!#REF!</f>
        <v>#REF!</v>
      </c>
    </row>
    <row r="23" spans="1:26">
      <c r="A23">
        <v>20</v>
      </c>
      <c r="B23" s="11" t="e">
        <f>'REKOD PRESTASI KELAS'!#REF!</f>
        <v>#REF!</v>
      </c>
      <c r="C23" s="11" t="e">
        <f>'REKOD PRESTASI KELAS'!#REF!</f>
        <v>#REF!</v>
      </c>
      <c r="D23" s="11" t="e">
        <f>'REKOD PRESTASI KELAS'!#REF!</f>
        <v>#REF!</v>
      </c>
      <c r="E23" s="11" t="e">
        <f>'REKOD PRESTASI KELAS'!#REF!</f>
        <v>#REF!</v>
      </c>
      <c r="F23" s="11" t="e">
        <f>'REKOD PRESTASI KELAS'!#REF!</f>
        <v>#REF!</v>
      </c>
      <c r="G23" s="11" t="e">
        <f>'REKOD PRESTASI KELAS'!#REF!</f>
        <v>#REF!</v>
      </c>
      <c r="H23" s="11" t="e">
        <f>'REKOD PRESTASI KELAS'!#REF!</f>
        <v>#REF!</v>
      </c>
      <c r="I23" s="11" t="e">
        <f>'REKOD PRESTASI KELAS'!#REF!</f>
        <v>#REF!</v>
      </c>
    </row>
    <row r="24" spans="1:26">
      <c r="A24">
        <v>21</v>
      </c>
      <c r="B24" s="11" t="e">
        <f>'REKOD PRESTASI KELAS'!#REF!</f>
        <v>#REF!</v>
      </c>
      <c r="C24" s="11" t="e">
        <f>'REKOD PRESTASI KELAS'!#REF!</f>
        <v>#REF!</v>
      </c>
      <c r="D24" s="11" t="e">
        <f>'REKOD PRESTASI KELAS'!#REF!</f>
        <v>#REF!</v>
      </c>
      <c r="E24" s="11" t="e">
        <f>'REKOD PRESTASI KELAS'!#REF!</f>
        <v>#REF!</v>
      </c>
      <c r="F24" s="11" t="e">
        <f>'REKOD PRESTASI KELAS'!#REF!</f>
        <v>#REF!</v>
      </c>
      <c r="G24" s="11" t="e">
        <f>'REKOD PRESTASI KELAS'!#REF!</f>
        <v>#REF!</v>
      </c>
      <c r="H24" s="11" t="e">
        <f>'REKOD PRESTASI KELAS'!#REF!</f>
        <v>#REF!</v>
      </c>
      <c r="I24" s="11" t="e">
        <f>'REKOD PRESTASI KELAS'!#REF!</f>
        <v>#REF!</v>
      </c>
    </row>
    <row r="25" spans="1:26">
      <c r="A25">
        <v>22</v>
      </c>
      <c r="B25" s="11" t="e">
        <f>'REKOD PRESTASI KELAS'!#REF!</f>
        <v>#REF!</v>
      </c>
      <c r="C25" s="11" t="e">
        <f>'REKOD PRESTASI KELAS'!#REF!</f>
        <v>#REF!</v>
      </c>
      <c r="D25" s="11" t="e">
        <f>'REKOD PRESTASI KELAS'!#REF!</f>
        <v>#REF!</v>
      </c>
      <c r="E25" s="11" t="e">
        <f>'REKOD PRESTASI KELAS'!#REF!</f>
        <v>#REF!</v>
      </c>
      <c r="F25" s="11" t="e">
        <f>'REKOD PRESTASI KELAS'!#REF!</f>
        <v>#REF!</v>
      </c>
      <c r="G25" s="11" t="e">
        <f>'REKOD PRESTASI KELAS'!#REF!</f>
        <v>#REF!</v>
      </c>
      <c r="H25" s="11" t="e">
        <f>'REKOD PRESTASI KELAS'!#REF!</f>
        <v>#REF!</v>
      </c>
      <c r="I25" s="11" t="e">
        <f>'REKOD PRESTASI KELAS'!#REF!</f>
        <v>#REF!</v>
      </c>
    </row>
    <row r="26" spans="1:26">
      <c r="A26">
        <v>23</v>
      </c>
      <c r="B26" s="11" t="e">
        <f>'REKOD PRESTASI KELAS'!#REF!</f>
        <v>#REF!</v>
      </c>
      <c r="C26" s="11" t="e">
        <f>'REKOD PRESTASI KELAS'!#REF!</f>
        <v>#REF!</v>
      </c>
      <c r="D26" s="11" t="e">
        <f>'REKOD PRESTASI KELAS'!#REF!</f>
        <v>#REF!</v>
      </c>
      <c r="E26" s="11" t="e">
        <f>'REKOD PRESTASI KELAS'!#REF!</f>
        <v>#REF!</v>
      </c>
      <c r="F26" s="11" t="e">
        <f>'REKOD PRESTASI KELAS'!#REF!</f>
        <v>#REF!</v>
      </c>
      <c r="G26" s="11" t="e">
        <f>'REKOD PRESTASI KELAS'!#REF!</f>
        <v>#REF!</v>
      </c>
      <c r="H26" s="11" t="e">
        <f>'REKOD PRESTASI KELAS'!#REF!</f>
        <v>#REF!</v>
      </c>
      <c r="I26" s="11" t="e">
        <f>'REKOD PRESTASI KELAS'!#REF!</f>
        <v>#REF!</v>
      </c>
    </row>
    <row r="27" spans="1:26">
      <c r="A27">
        <v>24</v>
      </c>
      <c r="B27" s="11" t="e">
        <f>'REKOD PRESTASI KELAS'!#REF!</f>
        <v>#REF!</v>
      </c>
      <c r="C27" s="11" t="e">
        <f>'REKOD PRESTASI KELAS'!#REF!</f>
        <v>#REF!</v>
      </c>
      <c r="D27" s="11" t="e">
        <f>'REKOD PRESTASI KELAS'!#REF!</f>
        <v>#REF!</v>
      </c>
      <c r="E27" s="11" t="e">
        <f>'REKOD PRESTASI KELAS'!#REF!</f>
        <v>#REF!</v>
      </c>
      <c r="F27" s="11" t="e">
        <f>'REKOD PRESTASI KELAS'!#REF!</f>
        <v>#REF!</v>
      </c>
      <c r="G27" s="11" t="e">
        <f>'REKOD PRESTASI KELAS'!#REF!</f>
        <v>#REF!</v>
      </c>
      <c r="H27" s="11" t="e">
        <f>'REKOD PRESTASI KELAS'!#REF!</f>
        <v>#REF!</v>
      </c>
      <c r="I27" s="11" t="e">
        <f>'REKOD PRESTASI KELAS'!#REF!</f>
        <v>#REF!</v>
      </c>
    </row>
    <row r="28" spans="1:26">
      <c r="A28">
        <v>25</v>
      </c>
      <c r="B28" s="11" t="e">
        <f>'REKOD PRESTASI KELAS'!#REF!</f>
        <v>#REF!</v>
      </c>
      <c r="C28" s="11" t="e">
        <f>'REKOD PRESTASI KELAS'!#REF!</f>
        <v>#REF!</v>
      </c>
      <c r="D28" s="11" t="e">
        <f>'REKOD PRESTASI KELAS'!#REF!</f>
        <v>#REF!</v>
      </c>
      <c r="E28" s="11" t="e">
        <f>'REKOD PRESTASI KELAS'!#REF!</f>
        <v>#REF!</v>
      </c>
      <c r="F28" s="11" t="e">
        <f>'REKOD PRESTASI KELAS'!#REF!</f>
        <v>#REF!</v>
      </c>
      <c r="G28" s="11" t="e">
        <f>'REKOD PRESTASI KELAS'!#REF!</f>
        <v>#REF!</v>
      </c>
      <c r="H28" s="11" t="e">
        <f>'REKOD PRESTASI KELAS'!#REF!</f>
        <v>#REF!</v>
      </c>
      <c r="I28" s="11" t="e">
        <f>'REKOD PRESTASI KELAS'!#REF!</f>
        <v>#REF!</v>
      </c>
      <c r="K28" s="29" t="s">
        <v>93</v>
      </c>
      <c r="L28" s="29"/>
      <c r="M28" s="29"/>
      <c r="N28" s="29"/>
      <c r="O28" s="29"/>
      <c r="P28" s="29"/>
      <c r="Q28" s="29"/>
      <c r="S28" s="27"/>
      <c r="T28" s="27"/>
      <c r="U28" s="27"/>
      <c r="V28" s="27"/>
      <c r="W28" s="27"/>
      <c r="X28" s="27"/>
      <c r="Y28" s="27"/>
    </row>
    <row r="29" spans="1:26">
      <c r="A29">
        <v>26</v>
      </c>
      <c r="B29" s="11" t="e">
        <f>'REKOD PRESTASI KELAS'!#REF!</f>
        <v>#REF!</v>
      </c>
      <c r="C29" s="11" t="e">
        <f>'REKOD PRESTASI KELAS'!#REF!</f>
        <v>#REF!</v>
      </c>
      <c r="D29" s="11" t="e">
        <f>'REKOD PRESTASI KELAS'!#REF!</f>
        <v>#REF!</v>
      </c>
      <c r="E29" s="11" t="e">
        <f>'REKOD PRESTASI KELAS'!#REF!</f>
        <v>#REF!</v>
      </c>
      <c r="F29" s="11" t="e">
        <f>'REKOD PRESTASI KELAS'!#REF!</f>
        <v>#REF!</v>
      </c>
      <c r="G29" s="11" t="e">
        <f>'REKOD PRESTASI KELAS'!#REF!</f>
        <v>#REF!</v>
      </c>
      <c r="H29" s="11" t="e">
        <f>'REKOD PRESTASI KELAS'!#REF!</f>
        <v>#REF!</v>
      </c>
      <c r="I29" s="11" t="e">
        <f>'REKOD PRESTASI KELAS'!#REF!</f>
        <v>#REF!</v>
      </c>
      <c r="K29" s="13" t="s">
        <v>1</v>
      </c>
      <c r="L29" s="14" t="s">
        <v>32</v>
      </c>
      <c r="M29" s="14" t="s">
        <v>33</v>
      </c>
      <c r="N29" s="14" t="s">
        <v>34</v>
      </c>
      <c r="O29" s="14" t="s">
        <v>35</v>
      </c>
      <c r="P29" s="14" t="s">
        <v>36</v>
      </c>
      <c r="Q29" s="14" t="s">
        <v>37</v>
      </c>
      <c r="S29" s="25"/>
      <c r="T29" s="26"/>
      <c r="U29" s="26"/>
      <c r="V29" s="26"/>
      <c r="W29" s="26"/>
      <c r="X29" s="26"/>
      <c r="Y29" s="26"/>
      <c r="Z29" s="25"/>
    </row>
    <row r="30" spans="1:26">
      <c r="A30">
        <v>27</v>
      </c>
      <c r="B30" s="11" t="e">
        <f>'REKOD PRESTASI KELAS'!#REF!</f>
        <v>#REF!</v>
      </c>
      <c r="C30" s="11" t="e">
        <f>'REKOD PRESTASI KELAS'!#REF!</f>
        <v>#REF!</v>
      </c>
      <c r="D30" s="11" t="e">
        <f>'REKOD PRESTASI KELAS'!#REF!</f>
        <v>#REF!</v>
      </c>
      <c r="E30" s="11" t="e">
        <f>'REKOD PRESTASI KELAS'!#REF!</f>
        <v>#REF!</v>
      </c>
      <c r="F30" s="11" t="e">
        <f>'REKOD PRESTASI KELAS'!#REF!</f>
        <v>#REF!</v>
      </c>
      <c r="G30" s="11" t="e">
        <f>'REKOD PRESTASI KELAS'!#REF!</f>
        <v>#REF!</v>
      </c>
      <c r="H30" s="11" t="e">
        <f>'REKOD PRESTASI KELAS'!#REF!</f>
        <v>#REF!</v>
      </c>
      <c r="I30" s="11" t="e">
        <f>'REKOD PRESTASI KELAS'!#REF!</f>
        <v>#REF!</v>
      </c>
      <c r="K30" t="s">
        <v>0</v>
      </c>
      <c r="L30">
        <f>COUNTIF('REKOD PRESTASI KELAS'!G10:G24,1)</f>
        <v>1</v>
      </c>
      <c r="M30">
        <f>COUNTIF('REKOD PRESTASI KELAS'!G10:G24,2)</f>
        <v>1</v>
      </c>
      <c r="N30">
        <f>COUNTIF('REKOD PRESTASI KELAS'!G10:G24,3)</f>
        <v>1</v>
      </c>
      <c r="O30">
        <f>COUNTIF('REKOD PRESTASI KELAS'!G10:G24,4)</f>
        <v>1</v>
      </c>
      <c r="P30">
        <f>COUNTIF('REKOD PRESTASI KELAS'!G10:G24,5)</f>
        <v>0</v>
      </c>
      <c r="Q30">
        <f>COUNTIF('REKOD PRESTASI KELAS'!G10:G24,6)</f>
        <v>0</v>
      </c>
      <c r="S30" s="25"/>
      <c r="T30" s="25"/>
      <c r="U30" s="25"/>
      <c r="V30" s="25"/>
      <c r="W30" s="25"/>
      <c r="X30" s="25"/>
      <c r="Y30" s="25"/>
      <c r="Z30" s="25"/>
    </row>
    <row r="31" spans="1:26">
      <c r="A31">
        <v>28</v>
      </c>
      <c r="B31" s="11" t="e">
        <f>'REKOD PRESTASI KELAS'!#REF!</f>
        <v>#REF!</v>
      </c>
      <c r="C31" s="11" t="e">
        <f>'REKOD PRESTASI KELAS'!#REF!</f>
        <v>#REF!</v>
      </c>
      <c r="D31" s="11" t="e">
        <f>'REKOD PRESTASI KELAS'!#REF!</f>
        <v>#REF!</v>
      </c>
      <c r="E31" s="11" t="e">
        <f>'REKOD PRESTASI KELAS'!#REF!</f>
        <v>#REF!</v>
      </c>
      <c r="F31" s="11" t="e">
        <f>'REKOD PRESTASI KELAS'!#REF!</f>
        <v>#REF!</v>
      </c>
      <c r="G31" s="11" t="e">
        <f>'REKOD PRESTASI KELAS'!#REF!</f>
        <v>#REF!</v>
      </c>
      <c r="H31" s="11" t="e">
        <f>'REKOD PRESTASI KELAS'!#REF!</f>
        <v>#REF!</v>
      </c>
      <c r="I31" s="11" t="e">
        <f>'REKOD PRESTASI KELAS'!#REF!</f>
        <v>#REF!</v>
      </c>
    </row>
    <row r="32" spans="1:26">
      <c r="A32">
        <v>29</v>
      </c>
      <c r="B32" s="11" t="e">
        <f>'REKOD PRESTASI KELAS'!#REF!</f>
        <v>#REF!</v>
      </c>
      <c r="C32" s="11" t="e">
        <f>'REKOD PRESTASI KELAS'!#REF!</f>
        <v>#REF!</v>
      </c>
      <c r="D32" s="11" t="e">
        <f>'REKOD PRESTASI KELAS'!#REF!</f>
        <v>#REF!</v>
      </c>
      <c r="E32" s="11" t="e">
        <f>'REKOD PRESTASI KELAS'!#REF!</f>
        <v>#REF!</v>
      </c>
      <c r="F32" s="11" t="e">
        <f>'REKOD PRESTASI KELAS'!#REF!</f>
        <v>#REF!</v>
      </c>
      <c r="G32" s="11" t="e">
        <f>'REKOD PRESTASI KELAS'!#REF!</f>
        <v>#REF!</v>
      </c>
      <c r="H32" s="11" t="e">
        <f>'REKOD PRESTASI KELAS'!#REF!</f>
        <v>#REF!</v>
      </c>
      <c r="I32" s="11" t="e">
        <f>'REKOD PRESTASI KELAS'!#REF!</f>
        <v>#REF!</v>
      </c>
    </row>
    <row r="33" spans="1:25">
      <c r="A33">
        <v>30</v>
      </c>
      <c r="B33" s="11" t="e">
        <f>'REKOD PRESTASI KELAS'!#REF!</f>
        <v>#REF!</v>
      </c>
      <c r="C33" s="11" t="e">
        <f>'REKOD PRESTASI KELAS'!#REF!</f>
        <v>#REF!</v>
      </c>
      <c r="D33" s="11" t="e">
        <f>'REKOD PRESTASI KELAS'!#REF!</f>
        <v>#REF!</v>
      </c>
      <c r="E33" s="11" t="e">
        <f>'REKOD PRESTASI KELAS'!#REF!</f>
        <v>#REF!</v>
      </c>
      <c r="F33" s="11" t="e">
        <f>'REKOD PRESTASI KELAS'!#REF!</f>
        <v>#REF!</v>
      </c>
      <c r="G33" s="11" t="e">
        <f>'REKOD PRESTASI KELAS'!#REF!</f>
        <v>#REF!</v>
      </c>
      <c r="H33" s="11" t="e">
        <f>'REKOD PRESTASI KELAS'!#REF!</f>
        <v>#REF!</v>
      </c>
      <c r="I33" s="11" t="e">
        <f>'REKOD PRESTASI KELAS'!#REF!</f>
        <v>#REF!</v>
      </c>
    </row>
    <row r="34" spans="1:25">
      <c r="B34" s="11"/>
    </row>
    <row r="35" spans="1:25">
      <c r="B35" s="11"/>
    </row>
    <row r="36" spans="1:25">
      <c r="B36" s="11"/>
    </row>
    <row r="37" spans="1:25">
      <c r="B37" s="11"/>
    </row>
    <row r="38" spans="1:25">
      <c r="B38" s="11"/>
    </row>
    <row r="39" spans="1:25">
      <c r="B39" s="11"/>
    </row>
    <row r="40" spans="1:25">
      <c r="B40" s="11"/>
    </row>
    <row r="41" spans="1:25">
      <c r="B41" s="11"/>
    </row>
    <row r="42" spans="1:25">
      <c r="B42" s="11"/>
    </row>
    <row r="43" spans="1:25">
      <c r="B43" s="11"/>
    </row>
    <row r="44" spans="1:25">
      <c r="B44" s="11"/>
    </row>
    <row r="45" spans="1:25">
      <c r="B45" s="11"/>
    </row>
    <row r="46" spans="1:25">
      <c r="B46" s="11"/>
      <c r="J46" s="25"/>
      <c r="K46" s="25"/>
      <c r="L46" s="25"/>
      <c r="M46" s="25"/>
      <c r="N46" s="25"/>
      <c r="O46" s="25"/>
      <c r="P46" s="25"/>
      <c r="Q46" s="25"/>
    </row>
    <row r="47" spans="1:25">
      <c r="B47" s="11"/>
      <c r="J47" s="25"/>
      <c r="K47" s="25"/>
      <c r="L47" s="25"/>
      <c r="M47" s="25"/>
      <c r="N47" s="25"/>
      <c r="O47" s="25"/>
      <c r="P47" s="25"/>
      <c r="Q47" s="25"/>
    </row>
    <row r="48" spans="1:25">
      <c r="B48" s="11"/>
      <c r="J48" s="25"/>
      <c r="K48" s="27"/>
      <c r="L48" s="27"/>
      <c r="M48" s="27"/>
      <c r="N48" s="27"/>
      <c r="O48" s="27"/>
      <c r="P48" s="27"/>
      <c r="Q48" s="27"/>
      <c r="S48" s="28" t="s">
        <v>89</v>
      </c>
      <c r="T48" s="28"/>
      <c r="U48" s="28"/>
      <c r="V48" s="28"/>
      <c r="W48" s="28"/>
      <c r="X48" s="28"/>
      <c r="Y48" s="28"/>
    </row>
    <row r="49" spans="2:25">
      <c r="B49" s="11"/>
      <c r="J49" s="25"/>
      <c r="K49" s="25"/>
      <c r="L49" s="26"/>
      <c r="M49" s="26"/>
      <c r="N49" s="26"/>
      <c r="O49" s="26"/>
      <c r="P49" s="26"/>
      <c r="Q49" s="26"/>
      <c r="S49" s="15" t="s">
        <v>1</v>
      </c>
      <c r="T49" s="14" t="s">
        <v>32</v>
      </c>
      <c r="U49" s="14" t="s">
        <v>33</v>
      </c>
      <c r="V49" s="14" t="s">
        <v>34</v>
      </c>
      <c r="W49" s="14" t="s">
        <v>35</v>
      </c>
      <c r="X49" s="14" t="s">
        <v>36</v>
      </c>
      <c r="Y49" s="14" t="s">
        <v>37</v>
      </c>
    </row>
    <row r="50" spans="2:25">
      <c r="B50" s="11"/>
      <c r="J50" s="25"/>
      <c r="K50" s="25"/>
      <c r="L50" s="25"/>
      <c r="M50" s="25"/>
      <c r="N50" s="25"/>
      <c r="O50" s="25"/>
      <c r="P50" s="25"/>
      <c r="Q50" s="25"/>
      <c r="S50" t="s">
        <v>0</v>
      </c>
      <c r="T50">
        <f>COUNTIF('REKOD PRESTASI KELAS'!H10:H24,1)</f>
        <v>1</v>
      </c>
      <c r="U50">
        <f>COUNTIF('REKOD PRESTASI KELAS'!H10:H24,2)</f>
        <v>1</v>
      </c>
      <c r="V50">
        <f>COUNTIF('REKOD PRESTASI KELAS'!H10:H24,3)</f>
        <v>1</v>
      </c>
      <c r="W50">
        <f>COUNTIF('REKOD PRESTASI KELAS'!H10:H24,4)</f>
        <v>1</v>
      </c>
      <c r="X50">
        <f>COUNTIF('REKOD PRESTASI KELAS'!H10:H24,5)</f>
        <v>0</v>
      </c>
      <c r="Y50">
        <f>COUNTIF('REKOD PRESTASI KELAS'!H10:H24,6)</f>
        <v>0</v>
      </c>
    </row>
    <row r="51" spans="2:25">
      <c r="B51" s="11"/>
      <c r="J51" s="25"/>
      <c r="K51" s="25"/>
      <c r="L51" s="25"/>
      <c r="M51" s="25"/>
      <c r="N51" s="25"/>
      <c r="O51" s="25"/>
      <c r="P51" s="25"/>
      <c r="Q51" s="25"/>
    </row>
    <row r="52" spans="2:25">
      <c r="B52" s="11"/>
    </row>
    <row r="53" spans="2:25">
      <c r="B53" s="11"/>
    </row>
    <row r="54" spans="2:25">
      <c r="B54" s="11"/>
    </row>
    <row r="55" spans="2:25">
      <c r="B55" s="11"/>
    </row>
    <row r="56" spans="2:25">
      <c r="B56" s="11"/>
    </row>
    <row r="57" spans="2:25">
      <c r="B57" s="11"/>
    </row>
    <row r="58" spans="2:25">
      <c r="B58" s="11"/>
    </row>
    <row r="59" spans="2:25">
      <c r="B59" s="11"/>
    </row>
    <row r="68" spans="11:25">
      <c r="K68" s="28" t="s">
        <v>90</v>
      </c>
      <c r="L68" s="28"/>
      <c r="M68" s="28"/>
      <c r="N68" s="28"/>
      <c r="O68" s="28"/>
      <c r="P68" s="28"/>
      <c r="Q68" s="28"/>
      <c r="S68" s="28" t="s">
        <v>91</v>
      </c>
      <c r="T68" s="28"/>
      <c r="U68" s="28"/>
      <c r="V68" s="28"/>
      <c r="W68" s="28"/>
      <c r="X68" s="28"/>
      <c r="Y68" s="28"/>
    </row>
    <row r="69" spans="11:25">
      <c r="K69" s="15" t="s">
        <v>1</v>
      </c>
      <c r="L69" s="14" t="s">
        <v>32</v>
      </c>
      <c r="M69" s="14" t="s">
        <v>33</v>
      </c>
      <c r="N69" s="14" t="s">
        <v>34</v>
      </c>
      <c r="O69" s="14" t="s">
        <v>35</v>
      </c>
      <c r="P69" s="14" t="s">
        <v>36</v>
      </c>
      <c r="Q69" s="14" t="s">
        <v>37</v>
      </c>
      <c r="S69" s="15" t="s">
        <v>1</v>
      </c>
      <c r="T69" s="14" t="s">
        <v>32</v>
      </c>
      <c r="U69" s="14" t="s">
        <v>33</v>
      </c>
      <c r="V69" s="14" t="s">
        <v>34</v>
      </c>
      <c r="W69" s="14" t="s">
        <v>35</v>
      </c>
      <c r="X69" s="14" t="s">
        <v>36</v>
      </c>
      <c r="Y69" s="14" t="s">
        <v>37</v>
      </c>
    </row>
    <row r="70" spans="11:25">
      <c r="K70" t="s">
        <v>0</v>
      </c>
      <c r="L70">
        <f>COUNTIF('REKOD PRESTASI KELAS'!I10:I24,1)</f>
        <v>1</v>
      </c>
      <c r="M70">
        <f>COUNTIF('REKOD PRESTASI KELAS'!J10:J24,2)</f>
        <v>1</v>
      </c>
      <c r="N70">
        <f>COUNTIF('REKOD PRESTASI KELAS'!I10:I24,3)</f>
        <v>1</v>
      </c>
      <c r="O70">
        <f>COUNTIF('REKOD PRESTASI KELAS'!I10:I24,4)</f>
        <v>1</v>
      </c>
      <c r="P70">
        <f>COUNTIF('REKOD PRESTASI KELAS'!I10:I24,5)</f>
        <v>0</v>
      </c>
      <c r="Q70">
        <f>COUNTIF('REKOD PRESTASI KELAS'!I10:I24,6)</f>
        <v>0</v>
      </c>
      <c r="S70" t="s">
        <v>0</v>
      </c>
      <c r="T70">
        <f>COUNTIF('REKOD PRESTASI KELAS'!J10:J24,1)</f>
        <v>1</v>
      </c>
      <c r="U70">
        <f>COUNTIF('REKOD PRESTASI KELAS'!J10:J24,2)</f>
        <v>1</v>
      </c>
      <c r="V70">
        <f>COUNTIF('REKOD PRESTASI KELAS'!J10:J24,3)</f>
        <v>1</v>
      </c>
      <c r="W70">
        <f>COUNTIF('REKOD PRESTASI KELAS'!J10:J24,4)</f>
        <v>1</v>
      </c>
      <c r="X70">
        <f>COUNTIF('REKOD PRESTASI KELAS'!J10:J24,5)</f>
        <v>0</v>
      </c>
      <c r="Y70">
        <f>COUNTIF('REKOD PRESTASI KELAS'!J10:J24,6)</f>
        <v>0</v>
      </c>
    </row>
  </sheetData>
  <mergeCells count="10">
    <mergeCell ref="K48:Q48"/>
    <mergeCell ref="S48:Y48"/>
    <mergeCell ref="K68:Q68"/>
    <mergeCell ref="S68:Y68"/>
    <mergeCell ref="B2:F2"/>
    <mergeCell ref="G2:I2"/>
    <mergeCell ref="K2:Q2"/>
    <mergeCell ref="S2:Y2"/>
    <mergeCell ref="K28:Q28"/>
    <mergeCell ref="S28:Y28"/>
  </mergeCells>
  <pageMargins left="0.7" right="0.7" top="0.75" bottom="0.75" header="0.3" footer="0.3"/>
  <pageSetup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0"/>
  <sheetViews>
    <sheetView showGridLines="0" showRowColHeaders="0" view="pageBreakPreview" topLeftCell="J19" zoomScale="90" zoomScaleNormal="84" zoomScaleSheetLayoutView="90" workbookViewId="0">
      <selection activeCell="X5" sqref="X5"/>
    </sheetView>
  </sheetViews>
  <sheetFormatPr defaultRowHeight="15"/>
  <cols>
    <col min="1" max="7" width="9.140625" hidden="1" customWidth="1"/>
    <col min="8" max="8" width="8.140625" hidden="1" customWidth="1"/>
    <col min="9" max="9" width="8.5703125" hidden="1" customWidth="1"/>
  </cols>
  <sheetData>
    <row r="1" spans="1:21" ht="30" customHeight="1"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>
      <c r="B2" s="29" t="s">
        <v>26</v>
      </c>
      <c r="C2" s="29"/>
      <c r="D2" s="29"/>
      <c r="E2" s="29"/>
      <c r="F2" s="29"/>
      <c r="G2" s="30" t="s">
        <v>27</v>
      </c>
      <c r="H2" s="30"/>
      <c r="I2" s="30"/>
      <c r="K2" t="s">
        <v>29</v>
      </c>
      <c r="L2" s="32" t="s">
        <v>1</v>
      </c>
      <c r="M2" s="32"/>
      <c r="N2" s="32"/>
      <c r="O2" s="32"/>
      <c r="P2" s="32"/>
      <c r="Q2" s="32"/>
    </row>
    <row r="3" spans="1:21">
      <c r="A3" t="s">
        <v>28</v>
      </c>
      <c r="B3" s="11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15</v>
      </c>
      <c r="H3" t="s">
        <v>16</v>
      </c>
      <c r="I3" t="s">
        <v>17</v>
      </c>
      <c r="K3" s="11"/>
      <c r="L3" s="16" t="s">
        <v>32</v>
      </c>
      <c r="M3" s="16" t="s">
        <v>33</v>
      </c>
      <c r="N3" s="16" t="s">
        <v>34</v>
      </c>
      <c r="O3" s="16" t="s">
        <v>35</v>
      </c>
      <c r="P3" s="16" t="s">
        <v>36</v>
      </c>
      <c r="Q3" s="16" t="s">
        <v>37</v>
      </c>
    </row>
    <row r="4" spans="1:21">
      <c r="A4">
        <v>1</v>
      </c>
      <c r="B4" s="11">
        <f>'REKOD PRESTASI KELAS'!E10</f>
        <v>1</v>
      </c>
      <c r="C4" s="11">
        <f>'REKOD PRESTASI KELAS'!F10</f>
        <v>1</v>
      </c>
      <c r="D4" s="11">
        <f>'REKOD PRESTASI KELAS'!G10</f>
        <v>1</v>
      </c>
      <c r="E4" s="11" t="e">
        <f>'REKOD PRESTASI KELAS'!#REF!</f>
        <v>#REF!</v>
      </c>
      <c r="F4" s="11" t="e">
        <f>'REKOD PRESTASI KELAS'!#REF!</f>
        <v>#REF!</v>
      </c>
      <c r="G4" s="11">
        <f>'REKOD PRESTASI KELAS'!H10</f>
        <v>1</v>
      </c>
      <c r="H4" s="11">
        <f>'REKOD PRESTASI KELAS'!I10</f>
        <v>1</v>
      </c>
      <c r="I4" s="11">
        <f>'REKOD PRESTASI KELAS'!J10</f>
        <v>1</v>
      </c>
      <c r="K4" t="s">
        <v>15</v>
      </c>
      <c r="L4">
        <f>COUNTIF(B4:B34,1)</f>
        <v>1</v>
      </c>
      <c r="M4">
        <f>COUNTIF(B4:B34,2)</f>
        <v>1</v>
      </c>
      <c r="N4">
        <f>COUNTIF(B4:B34,3)</f>
        <v>1</v>
      </c>
      <c r="O4">
        <f>COUNTIF(B4:B34,4)</f>
        <v>1</v>
      </c>
      <c r="P4">
        <f>COUNTIF(B4:B34,5)</f>
        <v>0</v>
      </c>
      <c r="Q4">
        <f>COUNTIF(B4:B34,6)</f>
        <v>0</v>
      </c>
    </row>
    <row r="5" spans="1:21">
      <c r="A5">
        <v>2</v>
      </c>
      <c r="B5" s="11">
        <f>'REKOD PRESTASI KELAS'!E11</f>
        <v>2</v>
      </c>
      <c r="C5" s="11">
        <f>'REKOD PRESTASI KELAS'!F11</f>
        <v>2</v>
      </c>
      <c r="D5" s="11">
        <f>'REKOD PRESTASI KELAS'!G11</f>
        <v>2</v>
      </c>
      <c r="E5" s="11" t="e">
        <f>'REKOD PRESTASI KELAS'!#REF!</f>
        <v>#REF!</v>
      </c>
      <c r="F5" s="11" t="e">
        <f>'REKOD PRESTASI KELAS'!#REF!</f>
        <v>#REF!</v>
      </c>
      <c r="G5" s="11">
        <f>'REKOD PRESTASI KELAS'!H11</f>
        <v>2</v>
      </c>
      <c r="H5" s="11">
        <f>'REKOD PRESTASI KELAS'!I11</f>
        <v>2</v>
      </c>
      <c r="I5" s="11">
        <f>'REKOD PRESTASI KELAS'!J11</f>
        <v>2</v>
      </c>
      <c r="K5" t="s">
        <v>16</v>
      </c>
      <c r="L5">
        <f>COUNTIF(C4:C35,1)</f>
        <v>1</v>
      </c>
      <c r="M5">
        <f>COUNTIF(C4:C35,2)</f>
        <v>1</v>
      </c>
      <c r="N5">
        <f>COUNTIF(C4:C35,3)</f>
        <v>1</v>
      </c>
      <c r="O5">
        <f t="shared" ref="O5" si="0">COUNTIF(B5:B35,4)</f>
        <v>1</v>
      </c>
      <c r="P5">
        <f t="shared" ref="P5" si="1">COUNTIF(B5:B35,5)</f>
        <v>0</v>
      </c>
      <c r="Q5">
        <f t="shared" ref="Q5" si="2">COUNTIF(B5:B35,6)</f>
        <v>0</v>
      </c>
    </row>
    <row r="6" spans="1:21">
      <c r="A6">
        <v>3</v>
      </c>
      <c r="B6" s="11">
        <f>'REKOD PRESTASI KELAS'!E12</f>
        <v>3</v>
      </c>
      <c r="C6" s="11">
        <f>'REKOD PRESTASI KELAS'!F12</f>
        <v>3</v>
      </c>
      <c r="D6" s="11">
        <f>'REKOD PRESTASI KELAS'!G12</f>
        <v>3</v>
      </c>
      <c r="E6" s="11" t="e">
        <f>'REKOD PRESTASI KELAS'!#REF!</f>
        <v>#REF!</v>
      </c>
      <c r="F6" s="11" t="e">
        <f>'REKOD PRESTASI KELAS'!#REF!</f>
        <v>#REF!</v>
      </c>
      <c r="G6" s="11">
        <f>'REKOD PRESTASI KELAS'!H12</f>
        <v>3</v>
      </c>
      <c r="H6" s="11">
        <f>'REKOD PRESTASI KELAS'!I12</f>
        <v>3</v>
      </c>
      <c r="I6" s="11">
        <f>'REKOD PRESTASI KELAS'!J12</f>
        <v>3</v>
      </c>
      <c r="K6" t="s">
        <v>17</v>
      </c>
      <c r="L6">
        <f>COUNTIF(D4:D35,1)</f>
        <v>1</v>
      </c>
      <c r="M6">
        <f>COUNTIF(D4:D35,2)</f>
        <v>1</v>
      </c>
      <c r="N6">
        <f>COUNTIF(D4:D35,3)</f>
        <v>1</v>
      </c>
      <c r="O6">
        <f>COUNTIF(D4:D35,4)</f>
        <v>1</v>
      </c>
      <c r="P6">
        <f>COUNTIF(D4:D35,5)</f>
        <v>0</v>
      </c>
      <c r="Q6">
        <f>COUNTIF(D4:D35,6)</f>
        <v>0</v>
      </c>
    </row>
    <row r="7" spans="1:21">
      <c r="A7">
        <v>4</v>
      </c>
      <c r="B7" s="11">
        <f>'REKOD PRESTASI KELAS'!E13</f>
        <v>4</v>
      </c>
      <c r="C7" s="11">
        <f>'REKOD PRESTASI KELAS'!F13</f>
        <v>4</v>
      </c>
      <c r="D7" s="11">
        <f>'REKOD PRESTASI KELAS'!G13</f>
        <v>4</v>
      </c>
      <c r="E7" s="11" t="e">
        <f>'REKOD PRESTASI KELAS'!#REF!</f>
        <v>#REF!</v>
      </c>
      <c r="F7" s="11" t="e">
        <f>'REKOD PRESTASI KELAS'!#REF!</f>
        <v>#REF!</v>
      </c>
      <c r="G7" s="11">
        <f>'REKOD PRESTASI KELAS'!H13</f>
        <v>4</v>
      </c>
      <c r="H7" s="11">
        <f>'REKOD PRESTASI KELAS'!I13</f>
        <v>4</v>
      </c>
      <c r="I7" s="11">
        <f>'REKOD PRESTASI KELAS'!J13</f>
        <v>4</v>
      </c>
      <c r="K7" t="s">
        <v>18</v>
      </c>
      <c r="L7">
        <f>COUNTIF(E4:E35,1)</f>
        <v>0</v>
      </c>
      <c r="M7">
        <f>COUNTIF(E4:E35,2)</f>
        <v>0</v>
      </c>
      <c r="N7">
        <f>COUNTIF(E4:E35,3)</f>
        <v>0</v>
      </c>
      <c r="O7">
        <f>COUNTIF(E4:E35,4)</f>
        <v>0</v>
      </c>
      <c r="P7">
        <f>COUNTIF(E4:E35,5)</f>
        <v>0</v>
      </c>
      <c r="Q7">
        <f>COUNTIF(E4:E35,6)</f>
        <v>0</v>
      </c>
    </row>
    <row r="8" spans="1:21">
      <c r="A8">
        <v>5</v>
      </c>
      <c r="B8" s="11">
        <f>'REKOD PRESTASI KELAS'!E14</f>
        <v>0</v>
      </c>
      <c r="C8" s="11">
        <f>'REKOD PRESTASI KELAS'!F14</f>
        <v>0</v>
      </c>
      <c r="D8" s="11">
        <f>'REKOD PRESTASI KELAS'!G14</f>
        <v>0</v>
      </c>
      <c r="E8" s="11" t="e">
        <f>'REKOD PRESTASI KELAS'!#REF!</f>
        <v>#REF!</v>
      </c>
      <c r="F8" s="11" t="e">
        <f>'REKOD PRESTASI KELAS'!#REF!</f>
        <v>#REF!</v>
      </c>
      <c r="G8" s="11">
        <f>'REKOD PRESTASI KELAS'!H14</f>
        <v>0</v>
      </c>
      <c r="H8" s="11">
        <f>'REKOD PRESTASI KELAS'!I14</f>
        <v>0</v>
      </c>
      <c r="I8" s="11">
        <f>'REKOD PRESTASI KELAS'!J14</f>
        <v>0</v>
      </c>
      <c r="K8" t="s">
        <v>19</v>
      </c>
      <c r="L8">
        <f>COUNTIF(F4:F35,1)</f>
        <v>0</v>
      </c>
      <c r="M8">
        <f>COUNTIF(F4:F35,2)</f>
        <v>0</v>
      </c>
      <c r="N8">
        <f>COUNTIF(F4:F35,3)</f>
        <v>0</v>
      </c>
      <c r="O8">
        <f>COUNTIF(F4:F35,4)</f>
        <v>0</v>
      </c>
      <c r="P8">
        <f>COUNTIF(F4:F35,5)</f>
        <v>0</v>
      </c>
      <c r="Q8">
        <f>COUNTIF(F4:F35,6)</f>
        <v>0</v>
      </c>
    </row>
    <row r="9" spans="1:21">
      <c r="A9">
        <v>6</v>
      </c>
      <c r="B9" s="11">
        <f>'REKOD PRESTASI KELAS'!E15</f>
        <v>0</v>
      </c>
      <c r="C9" s="11">
        <f>'REKOD PRESTASI KELAS'!F15</f>
        <v>0</v>
      </c>
      <c r="D9" s="11">
        <f>'REKOD PRESTASI KELAS'!G15</f>
        <v>0</v>
      </c>
      <c r="E9" s="11" t="e">
        <f>'REKOD PRESTASI KELAS'!#REF!</f>
        <v>#REF!</v>
      </c>
      <c r="F9" s="11" t="e">
        <f>'REKOD PRESTASI KELAS'!#REF!</f>
        <v>#REF!</v>
      </c>
      <c r="G9" s="11">
        <f>'REKOD PRESTASI KELAS'!H15</f>
        <v>0</v>
      </c>
      <c r="H9" s="11">
        <f>'REKOD PRESTASI KELAS'!I15</f>
        <v>0</v>
      </c>
      <c r="I9" s="11">
        <f>'REKOD PRESTASI KELAS'!J15</f>
        <v>0</v>
      </c>
    </row>
    <row r="10" spans="1:21">
      <c r="A10">
        <v>7</v>
      </c>
      <c r="B10" s="11">
        <f>'REKOD PRESTASI KELAS'!E16</f>
        <v>0</v>
      </c>
      <c r="C10" s="11">
        <f>'REKOD PRESTASI KELAS'!F16</f>
        <v>0</v>
      </c>
      <c r="D10" s="11">
        <f>'REKOD PRESTASI KELAS'!G16</f>
        <v>0</v>
      </c>
      <c r="E10" s="11" t="e">
        <f>'REKOD PRESTASI KELAS'!#REF!</f>
        <v>#REF!</v>
      </c>
      <c r="F10" s="11" t="e">
        <f>'REKOD PRESTASI KELAS'!#REF!</f>
        <v>#REF!</v>
      </c>
      <c r="G10" s="11">
        <f>'REKOD PRESTASI KELAS'!H16</f>
        <v>0</v>
      </c>
      <c r="H10" s="11">
        <f>'REKOD PRESTASI KELAS'!I16</f>
        <v>0</v>
      </c>
      <c r="I10" s="11">
        <f>'REKOD PRESTASI KELAS'!J16</f>
        <v>0</v>
      </c>
    </row>
    <row r="11" spans="1:21">
      <c r="A11">
        <v>8</v>
      </c>
      <c r="B11" s="11">
        <f>'REKOD PRESTASI KELAS'!E17</f>
        <v>0</v>
      </c>
      <c r="C11" s="11">
        <f>'REKOD PRESTASI KELAS'!F17</f>
        <v>0</v>
      </c>
      <c r="D11" s="11">
        <f>'REKOD PRESTASI KELAS'!G17</f>
        <v>0</v>
      </c>
      <c r="E11" s="11" t="e">
        <f>'REKOD PRESTASI KELAS'!#REF!</f>
        <v>#REF!</v>
      </c>
      <c r="F11" s="11" t="e">
        <f>'REKOD PRESTASI KELAS'!#REF!</f>
        <v>#REF!</v>
      </c>
      <c r="G11" s="11">
        <f>'REKOD PRESTASI KELAS'!H17</f>
        <v>0</v>
      </c>
      <c r="H11" s="11">
        <f>'REKOD PRESTASI KELAS'!I17</f>
        <v>0</v>
      </c>
      <c r="I11" s="11">
        <f>'REKOD PRESTASI KELAS'!J17</f>
        <v>0</v>
      </c>
    </row>
    <row r="12" spans="1:21">
      <c r="A12">
        <v>9</v>
      </c>
      <c r="B12" s="11">
        <f>'REKOD PRESTASI KELAS'!E18</f>
        <v>0</v>
      </c>
      <c r="C12" s="11">
        <f>'REKOD PRESTASI KELAS'!F18</f>
        <v>0</v>
      </c>
      <c r="D12" s="11">
        <f>'REKOD PRESTASI KELAS'!G18</f>
        <v>0</v>
      </c>
      <c r="E12" s="11" t="e">
        <f>'REKOD PRESTASI KELAS'!#REF!</f>
        <v>#REF!</v>
      </c>
      <c r="F12" s="11" t="e">
        <f>'REKOD PRESTASI KELAS'!#REF!</f>
        <v>#REF!</v>
      </c>
      <c r="G12" s="11">
        <f>'REKOD PRESTASI KELAS'!H18</f>
        <v>0</v>
      </c>
      <c r="H12" s="11">
        <f>'REKOD PRESTASI KELAS'!I18</f>
        <v>0</v>
      </c>
      <c r="I12" s="11">
        <f>'REKOD PRESTASI KELAS'!J18</f>
        <v>0</v>
      </c>
      <c r="K12" s="28" t="s">
        <v>30</v>
      </c>
      <c r="L12" s="28"/>
      <c r="M12" s="28"/>
      <c r="N12" s="28"/>
      <c r="O12" s="28"/>
      <c r="P12" s="28"/>
      <c r="Q12" s="28"/>
    </row>
    <row r="13" spans="1:21">
      <c r="A13">
        <v>10</v>
      </c>
      <c r="B13" s="11">
        <f>'REKOD PRESTASI KELAS'!E19</f>
        <v>0</v>
      </c>
      <c r="C13" s="11">
        <f>'REKOD PRESTASI KELAS'!F19</f>
        <v>0</v>
      </c>
      <c r="D13" s="11">
        <f>'REKOD PRESTASI KELAS'!G19</f>
        <v>0</v>
      </c>
      <c r="E13" s="11" t="e">
        <f>'REKOD PRESTASI KELAS'!#REF!</f>
        <v>#REF!</v>
      </c>
      <c r="F13" s="11" t="e">
        <f>'REKOD PRESTASI KELAS'!#REF!</f>
        <v>#REF!</v>
      </c>
      <c r="G13" s="11">
        <f>'REKOD PRESTASI KELAS'!H19</f>
        <v>0</v>
      </c>
      <c r="H13" s="11">
        <f>'REKOD PRESTASI KELAS'!I19</f>
        <v>0</v>
      </c>
      <c r="I13" s="11">
        <f>'REKOD PRESTASI KELAS'!J19</f>
        <v>0</v>
      </c>
      <c r="K13" t="s">
        <v>29</v>
      </c>
      <c r="L13" s="32" t="s">
        <v>1</v>
      </c>
      <c r="M13" s="32"/>
      <c r="N13" s="32"/>
      <c r="O13" s="32"/>
      <c r="P13" s="32"/>
      <c r="Q13" s="32"/>
    </row>
    <row r="14" spans="1:21">
      <c r="A14">
        <v>11</v>
      </c>
      <c r="B14" s="11">
        <f>'REKOD PRESTASI KELAS'!E20</f>
        <v>0</v>
      </c>
      <c r="C14" s="11">
        <f>'REKOD PRESTASI KELAS'!F20</f>
        <v>0</v>
      </c>
      <c r="D14" s="11">
        <f>'REKOD PRESTASI KELAS'!G20</f>
        <v>0</v>
      </c>
      <c r="E14" s="11" t="e">
        <f>'REKOD PRESTASI KELAS'!#REF!</f>
        <v>#REF!</v>
      </c>
      <c r="F14" s="11" t="e">
        <f>'REKOD PRESTASI KELAS'!#REF!</f>
        <v>#REF!</v>
      </c>
      <c r="G14" s="11">
        <f>'REKOD PRESTASI KELAS'!H20</f>
        <v>0</v>
      </c>
      <c r="H14" s="11">
        <f>'REKOD PRESTASI KELAS'!I20</f>
        <v>0</v>
      </c>
      <c r="I14" s="11">
        <f>'REKOD PRESTASI KELAS'!J20</f>
        <v>0</v>
      </c>
      <c r="K14" s="11"/>
      <c r="L14" s="16" t="s">
        <v>32</v>
      </c>
      <c r="M14" s="16" t="s">
        <v>33</v>
      </c>
      <c r="N14" s="16" t="s">
        <v>34</v>
      </c>
      <c r="O14" s="16" t="s">
        <v>35</v>
      </c>
      <c r="P14" s="16" t="s">
        <v>36</v>
      </c>
      <c r="Q14" s="16" t="s">
        <v>37</v>
      </c>
    </row>
    <row r="15" spans="1:21">
      <c r="A15">
        <v>12</v>
      </c>
      <c r="B15" s="11">
        <f>'REKOD PRESTASI KELAS'!E21</f>
        <v>0</v>
      </c>
      <c r="C15" s="11">
        <f>'REKOD PRESTASI KELAS'!F21</f>
        <v>0</v>
      </c>
      <c r="D15" s="11">
        <f>'REKOD PRESTASI KELAS'!G21</f>
        <v>0</v>
      </c>
      <c r="E15" s="11" t="e">
        <f>'REKOD PRESTASI KELAS'!#REF!</f>
        <v>#REF!</v>
      </c>
      <c r="F15" s="11" t="e">
        <f>'REKOD PRESTASI KELAS'!#REF!</f>
        <v>#REF!</v>
      </c>
      <c r="G15" s="11">
        <f>'REKOD PRESTASI KELAS'!H21</f>
        <v>0</v>
      </c>
      <c r="H15" s="11">
        <f>'REKOD PRESTASI KELAS'!I21</f>
        <v>0</v>
      </c>
      <c r="I15" s="11">
        <f>'REKOD PRESTASI KELAS'!J21</f>
        <v>0</v>
      </c>
      <c r="K15" t="s">
        <v>15</v>
      </c>
      <c r="L15">
        <f>COUNTIF(G4:G35,1)</f>
        <v>1</v>
      </c>
      <c r="M15">
        <f>COUNTIF(G4:G35,2)</f>
        <v>1</v>
      </c>
      <c r="N15">
        <f>COUNTIF(G4:G35,3)</f>
        <v>1</v>
      </c>
      <c r="O15">
        <f>COUNTIF(G4:G35,4)</f>
        <v>1</v>
      </c>
      <c r="P15">
        <f>COUNTIF(G4:G35,5)</f>
        <v>0</v>
      </c>
      <c r="Q15">
        <f>COUNTIF(G4:G35,6)</f>
        <v>0</v>
      </c>
    </row>
    <row r="16" spans="1:21">
      <c r="A16">
        <v>13</v>
      </c>
      <c r="B16" s="11">
        <f>'REKOD PRESTASI KELAS'!E22</f>
        <v>0</v>
      </c>
      <c r="C16" s="11">
        <f>'REKOD PRESTASI KELAS'!F22</f>
        <v>0</v>
      </c>
      <c r="D16" s="11">
        <f>'REKOD PRESTASI KELAS'!G22</f>
        <v>0</v>
      </c>
      <c r="E16" s="11" t="e">
        <f>'REKOD PRESTASI KELAS'!#REF!</f>
        <v>#REF!</v>
      </c>
      <c r="F16" s="11" t="e">
        <f>'REKOD PRESTASI KELAS'!#REF!</f>
        <v>#REF!</v>
      </c>
      <c r="G16" s="11">
        <f>'REKOD PRESTASI KELAS'!H22</f>
        <v>0</v>
      </c>
      <c r="H16" s="11">
        <f>'REKOD PRESTASI KELAS'!I22</f>
        <v>0</v>
      </c>
      <c r="I16" s="11">
        <f>'REKOD PRESTASI KELAS'!J22</f>
        <v>0</v>
      </c>
      <c r="K16" t="s">
        <v>16</v>
      </c>
      <c r="L16">
        <f>COUNTIF(H4:H35,1)</f>
        <v>1</v>
      </c>
      <c r="M16">
        <f>COUNTIF(H4:H35,2)</f>
        <v>1</v>
      </c>
      <c r="N16">
        <f>COUNTIF(H4:H35,3)</f>
        <v>1</v>
      </c>
      <c r="O16">
        <f>COUNTIF(H4:H35,4)</f>
        <v>1</v>
      </c>
      <c r="P16">
        <f>COUNTIF(H4:H35,5)</f>
        <v>0</v>
      </c>
      <c r="Q16">
        <f>COUNTIF(H4:H35,6)</f>
        <v>0</v>
      </c>
    </row>
    <row r="17" spans="1:21">
      <c r="A17">
        <v>14</v>
      </c>
      <c r="B17" s="11">
        <f>'REKOD PRESTASI KELAS'!E23</f>
        <v>0</v>
      </c>
      <c r="C17" s="11">
        <f>'REKOD PRESTASI KELAS'!F23</f>
        <v>0</v>
      </c>
      <c r="D17" s="11">
        <f>'REKOD PRESTASI KELAS'!G23</f>
        <v>0</v>
      </c>
      <c r="E17" s="11" t="e">
        <f>'REKOD PRESTASI KELAS'!#REF!</f>
        <v>#REF!</v>
      </c>
      <c r="F17" s="11" t="e">
        <f>'REKOD PRESTASI KELAS'!#REF!</f>
        <v>#REF!</v>
      </c>
      <c r="G17" s="11">
        <f>'REKOD PRESTASI KELAS'!H23</f>
        <v>0</v>
      </c>
      <c r="H17" s="11">
        <f>'REKOD PRESTASI KELAS'!I23</f>
        <v>0</v>
      </c>
      <c r="I17" s="11">
        <f>'REKOD PRESTASI KELAS'!J23</f>
        <v>0</v>
      </c>
      <c r="K17" t="s">
        <v>17</v>
      </c>
      <c r="L17">
        <f>COUNTIF(I4:I35,1)</f>
        <v>1</v>
      </c>
      <c r="M17">
        <f>COUNTIF(I4:I35,2)</f>
        <v>1</v>
      </c>
      <c r="N17">
        <f>COUNTIF(I4:I35,3)</f>
        <v>1</v>
      </c>
      <c r="O17">
        <f>COUNTIF(I4:I35,4)</f>
        <v>1</v>
      </c>
      <c r="P17">
        <f>COUNTIF(I4:I35,5)</f>
        <v>0</v>
      </c>
      <c r="Q17">
        <f>COUNTIF(I4:I35,6)</f>
        <v>0</v>
      </c>
    </row>
    <row r="18" spans="1:21">
      <c r="A18">
        <v>15</v>
      </c>
      <c r="B18" s="11">
        <f>'REKOD PRESTASI KELAS'!E24</f>
        <v>0</v>
      </c>
      <c r="C18" s="11">
        <f>'REKOD PRESTASI KELAS'!F24</f>
        <v>0</v>
      </c>
      <c r="D18" s="11">
        <f>'REKOD PRESTASI KELAS'!G24</f>
        <v>0</v>
      </c>
      <c r="E18" s="11" t="e">
        <f>'REKOD PRESTASI KELAS'!#REF!</f>
        <v>#REF!</v>
      </c>
      <c r="F18" s="11" t="e">
        <f>'REKOD PRESTASI KELAS'!#REF!</f>
        <v>#REF!</v>
      </c>
      <c r="G18" s="11">
        <f>'REKOD PRESTASI KELAS'!H24</f>
        <v>0</v>
      </c>
      <c r="H18" s="11">
        <f>'REKOD PRESTASI KELAS'!I24</f>
        <v>0</v>
      </c>
      <c r="I18" s="11">
        <f>'REKOD PRESTASI KELAS'!J24</f>
        <v>0</v>
      </c>
    </row>
    <row r="19" spans="1:21">
      <c r="A19">
        <v>16</v>
      </c>
      <c r="B19" s="11" t="e">
        <f>'REKOD PRESTASI KELAS'!#REF!</f>
        <v>#REF!</v>
      </c>
      <c r="C19" s="11" t="e">
        <f>'REKOD PRESTASI KELAS'!#REF!</f>
        <v>#REF!</v>
      </c>
      <c r="D19" s="11" t="e">
        <f>'REKOD PRESTASI KELAS'!#REF!</f>
        <v>#REF!</v>
      </c>
      <c r="E19" s="11" t="e">
        <f>'REKOD PRESTASI KELAS'!#REF!</f>
        <v>#REF!</v>
      </c>
      <c r="F19" s="11" t="e">
        <f>'REKOD PRESTASI KELAS'!#REF!</f>
        <v>#REF!</v>
      </c>
      <c r="G19" s="11" t="e">
        <f>'REKOD PRESTASI KELAS'!#REF!</f>
        <v>#REF!</v>
      </c>
      <c r="H19" s="11" t="e">
        <f>'REKOD PRESTASI KELAS'!#REF!</f>
        <v>#REF!</v>
      </c>
      <c r="I19" s="11" t="e">
        <f>'REKOD PRESTASI KELAS'!#REF!</f>
        <v>#REF!</v>
      </c>
    </row>
    <row r="20" spans="1:21">
      <c r="A20">
        <v>17</v>
      </c>
      <c r="B20" s="11" t="e">
        <f>'REKOD PRESTASI KELAS'!#REF!</f>
        <v>#REF!</v>
      </c>
      <c r="C20" s="11" t="e">
        <f>'REKOD PRESTASI KELAS'!#REF!</f>
        <v>#REF!</v>
      </c>
      <c r="D20" s="11" t="e">
        <f>'REKOD PRESTASI KELAS'!#REF!</f>
        <v>#REF!</v>
      </c>
      <c r="E20" s="11" t="e">
        <f>'REKOD PRESTASI KELAS'!#REF!</f>
        <v>#REF!</v>
      </c>
      <c r="F20" s="11" t="e">
        <f>'REKOD PRESTASI KELAS'!#REF!</f>
        <v>#REF!</v>
      </c>
      <c r="G20" s="11" t="e">
        <f>'REKOD PRESTASI KELAS'!#REF!</f>
        <v>#REF!</v>
      </c>
      <c r="H20" s="11" t="e">
        <f>'REKOD PRESTASI KELAS'!#REF!</f>
        <v>#REF!</v>
      </c>
      <c r="I20" s="11" t="e">
        <f>'REKOD PRESTASI KELAS'!#REF!</f>
        <v>#REF!</v>
      </c>
    </row>
    <row r="21" spans="1:21">
      <c r="A21">
        <v>18</v>
      </c>
      <c r="B21" s="11" t="e">
        <f>'REKOD PRESTASI KELAS'!#REF!</f>
        <v>#REF!</v>
      </c>
      <c r="C21" s="11" t="e">
        <f>'REKOD PRESTASI KELAS'!#REF!</f>
        <v>#REF!</v>
      </c>
      <c r="D21" s="11" t="e">
        <f>'REKOD PRESTASI KELAS'!#REF!</f>
        <v>#REF!</v>
      </c>
      <c r="E21" s="11" t="e">
        <f>'REKOD PRESTASI KELAS'!#REF!</f>
        <v>#REF!</v>
      </c>
      <c r="F21" s="11" t="e">
        <f>'REKOD PRESTASI KELAS'!#REF!</f>
        <v>#REF!</v>
      </c>
      <c r="G21" s="11" t="e">
        <f>'REKOD PRESTASI KELAS'!#REF!</f>
        <v>#REF!</v>
      </c>
      <c r="H21" s="11" t="e">
        <f>'REKOD PRESTASI KELAS'!#REF!</f>
        <v>#REF!</v>
      </c>
      <c r="I21" s="11" t="e">
        <f>'REKOD PRESTASI KELAS'!#REF!</f>
        <v>#REF!</v>
      </c>
    </row>
    <row r="22" spans="1:21">
      <c r="A22">
        <v>19</v>
      </c>
      <c r="B22" s="11" t="e">
        <f>'REKOD PRESTASI KELAS'!#REF!</f>
        <v>#REF!</v>
      </c>
      <c r="C22" s="11" t="e">
        <f>'REKOD PRESTASI KELAS'!#REF!</f>
        <v>#REF!</v>
      </c>
      <c r="D22" s="11" t="e">
        <f>'REKOD PRESTASI KELAS'!#REF!</f>
        <v>#REF!</v>
      </c>
      <c r="E22" s="11" t="e">
        <f>'REKOD PRESTASI KELAS'!#REF!</f>
        <v>#REF!</v>
      </c>
      <c r="F22" s="11" t="e">
        <f>'REKOD PRESTASI KELAS'!#REF!</f>
        <v>#REF!</v>
      </c>
      <c r="G22" s="11" t="e">
        <f>'REKOD PRESTASI KELAS'!#REF!</f>
        <v>#REF!</v>
      </c>
      <c r="H22" s="11" t="e">
        <f>'REKOD PRESTASI KELAS'!#REF!</f>
        <v>#REF!</v>
      </c>
      <c r="I22" s="11" t="e">
        <f>'REKOD PRESTASI KELAS'!#REF!</f>
        <v>#REF!</v>
      </c>
    </row>
    <row r="23" spans="1:21">
      <c r="A23">
        <v>20</v>
      </c>
      <c r="B23" s="11" t="e">
        <f>'REKOD PRESTASI KELAS'!#REF!</f>
        <v>#REF!</v>
      </c>
      <c r="C23" s="11" t="e">
        <f>'REKOD PRESTASI KELAS'!#REF!</f>
        <v>#REF!</v>
      </c>
      <c r="D23" s="11" t="e">
        <f>'REKOD PRESTASI KELAS'!#REF!</f>
        <v>#REF!</v>
      </c>
      <c r="E23" s="11" t="e">
        <f>'REKOD PRESTASI KELAS'!#REF!</f>
        <v>#REF!</v>
      </c>
      <c r="F23" s="11" t="e">
        <f>'REKOD PRESTASI KELAS'!#REF!</f>
        <v>#REF!</v>
      </c>
      <c r="G23" s="11" t="e">
        <f>'REKOD PRESTASI KELAS'!#REF!</f>
        <v>#REF!</v>
      </c>
      <c r="H23" s="11" t="e">
        <f>'REKOD PRESTASI KELAS'!#REF!</f>
        <v>#REF!</v>
      </c>
      <c r="I23" s="11" t="e">
        <f>'REKOD PRESTASI KELAS'!#REF!</f>
        <v>#REF!</v>
      </c>
    </row>
    <row r="24" spans="1:21">
      <c r="A24">
        <v>21</v>
      </c>
      <c r="B24" s="11" t="e">
        <f>'REKOD PRESTASI KELAS'!#REF!</f>
        <v>#REF!</v>
      </c>
      <c r="C24" s="11" t="e">
        <f>'REKOD PRESTASI KELAS'!#REF!</f>
        <v>#REF!</v>
      </c>
      <c r="D24" s="11" t="e">
        <f>'REKOD PRESTASI KELAS'!#REF!</f>
        <v>#REF!</v>
      </c>
      <c r="E24" s="11" t="e">
        <f>'REKOD PRESTASI KELAS'!#REF!</f>
        <v>#REF!</v>
      </c>
      <c r="F24" s="11" t="e">
        <f>'REKOD PRESTASI KELAS'!#REF!</f>
        <v>#REF!</v>
      </c>
      <c r="G24" s="11" t="e">
        <f>'REKOD PRESTASI KELAS'!#REF!</f>
        <v>#REF!</v>
      </c>
      <c r="H24" s="11" t="e">
        <f>'REKOD PRESTASI KELAS'!#REF!</f>
        <v>#REF!</v>
      </c>
      <c r="I24" s="11" t="e">
        <f>'REKOD PRESTASI KELAS'!#REF!</f>
        <v>#REF!</v>
      </c>
    </row>
    <row r="25" spans="1:21">
      <c r="A25">
        <v>22</v>
      </c>
      <c r="B25" s="11" t="e">
        <f>'REKOD PRESTASI KELAS'!#REF!</f>
        <v>#REF!</v>
      </c>
      <c r="C25" s="11" t="e">
        <f>'REKOD PRESTASI KELAS'!#REF!</f>
        <v>#REF!</v>
      </c>
      <c r="D25" s="11" t="e">
        <f>'REKOD PRESTASI KELAS'!#REF!</f>
        <v>#REF!</v>
      </c>
      <c r="E25" s="11" t="e">
        <f>'REKOD PRESTASI KELAS'!#REF!</f>
        <v>#REF!</v>
      </c>
      <c r="F25" s="11" t="e">
        <f>'REKOD PRESTASI KELAS'!#REF!</f>
        <v>#REF!</v>
      </c>
      <c r="G25" s="11" t="e">
        <f>'REKOD PRESTASI KELAS'!#REF!</f>
        <v>#REF!</v>
      </c>
      <c r="H25" s="11" t="e">
        <f>'REKOD PRESTASI KELAS'!#REF!</f>
        <v>#REF!</v>
      </c>
      <c r="I25" s="11" t="e">
        <f>'REKOD PRESTASI KELAS'!#REF!</f>
        <v>#REF!</v>
      </c>
    </row>
    <row r="26" spans="1:21">
      <c r="B26" s="11"/>
      <c r="C26" s="11"/>
      <c r="D26" s="11"/>
      <c r="E26" s="11"/>
      <c r="F26" s="11"/>
      <c r="G26" s="11"/>
      <c r="H26" s="11"/>
      <c r="I26" s="11"/>
    </row>
    <row r="27" spans="1:21" ht="23.25">
      <c r="A27">
        <v>23</v>
      </c>
      <c r="B27" s="11" t="e">
        <f>'REKOD PRESTASI KELAS'!#REF!</f>
        <v>#REF!</v>
      </c>
      <c r="C27" s="11" t="e">
        <f>'REKOD PRESTASI KELAS'!#REF!</f>
        <v>#REF!</v>
      </c>
      <c r="D27" s="11" t="e">
        <f>'REKOD PRESTASI KELAS'!#REF!</f>
        <v>#REF!</v>
      </c>
      <c r="E27" s="11" t="e">
        <f>'REKOD PRESTASI KELAS'!#REF!</f>
        <v>#REF!</v>
      </c>
      <c r="F27" s="11" t="e">
        <f>'REKOD PRESTASI KELAS'!#REF!</f>
        <v>#REF!</v>
      </c>
      <c r="G27" s="11" t="e">
        <f>'REKOD PRESTASI KELAS'!#REF!</f>
        <v>#REF!</v>
      </c>
      <c r="H27" s="11" t="e">
        <f>'REKOD PRESTASI KELAS'!#REF!</f>
        <v>#REF!</v>
      </c>
      <c r="I27" s="11" t="e">
        <f>'REKOD PRESTASI KELAS'!#REF!</f>
        <v>#REF!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>
      <c r="A28">
        <v>24</v>
      </c>
      <c r="B28" s="11" t="e">
        <f>'REKOD PRESTASI KELAS'!#REF!</f>
        <v>#REF!</v>
      </c>
      <c r="C28" s="11" t="e">
        <f>'REKOD PRESTASI KELAS'!#REF!</f>
        <v>#REF!</v>
      </c>
      <c r="D28" s="11" t="e">
        <f>'REKOD PRESTASI KELAS'!#REF!</f>
        <v>#REF!</v>
      </c>
      <c r="E28" s="11" t="e">
        <f>'REKOD PRESTASI KELAS'!#REF!</f>
        <v>#REF!</v>
      </c>
      <c r="F28" s="11" t="e">
        <f>'REKOD PRESTASI KELAS'!#REF!</f>
        <v>#REF!</v>
      </c>
      <c r="G28" s="11" t="e">
        <f>'REKOD PRESTASI KELAS'!#REF!</f>
        <v>#REF!</v>
      </c>
      <c r="H28" s="11" t="e">
        <f>'REKOD PRESTASI KELAS'!#REF!</f>
        <v>#REF!</v>
      </c>
      <c r="I28" s="11" t="e">
        <f>'REKOD PRESTASI KELAS'!#REF!</f>
        <v>#REF!</v>
      </c>
    </row>
    <row r="29" spans="1:21">
      <c r="A29">
        <v>25</v>
      </c>
      <c r="B29" s="11" t="e">
        <f>'REKOD PRESTASI KELAS'!#REF!</f>
        <v>#REF!</v>
      </c>
      <c r="C29" s="11" t="e">
        <f>'REKOD PRESTASI KELAS'!#REF!</f>
        <v>#REF!</v>
      </c>
      <c r="D29" s="11" t="e">
        <f>'REKOD PRESTASI KELAS'!#REF!</f>
        <v>#REF!</v>
      </c>
      <c r="E29" s="11" t="e">
        <f>'REKOD PRESTASI KELAS'!#REF!</f>
        <v>#REF!</v>
      </c>
      <c r="F29" s="11" t="e">
        <f>'REKOD PRESTASI KELAS'!#REF!</f>
        <v>#REF!</v>
      </c>
      <c r="G29" s="11" t="e">
        <f>'REKOD PRESTASI KELAS'!#REF!</f>
        <v>#REF!</v>
      </c>
      <c r="H29" s="11" t="e">
        <f>'REKOD PRESTASI KELAS'!#REF!</f>
        <v>#REF!</v>
      </c>
      <c r="I29" s="11" t="e">
        <f>'REKOD PRESTASI KELAS'!#REF!</f>
        <v>#REF!</v>
      </c>
    </row>
    <row r="30" spans="1:21">
      <c r="A30">
        <v>26</v>
      </c>
      <c r="B30" s="11" t="e">
        <f>'REKOD PRESTASI KELAS'!#REF!</f>
        <v>#REF!</v>
      </c>
      <c r="C30" s="11" t="e">
        <f>'REKOD PRESTASI KELAS'!#REF!</f>
        <v>#REF!</v>
      </c>
      <c r="D30" s="11" t="e">
        <f>'REKOD PRESTASI KELAS'!#REF!</f>
        <v>#REF!</v>
      </c>
      <c r="E30" s="11" t="e">
        <f>'REKOD PRESTASI KELAS'!#REF!</f>
        <v>#REF!</v>
      </c>
      <c r="F30" s="11" t="e">
        <f>'REKOD PRESTASI KELAS'!#REF!</f>
        <v>#REF!</v>
      </c>
      <c r="G30" s="11" t="e">
        <f>'REKOD PRESTASI KELAS'!#REF!</f>
        <v>#REF!</v>
      </c>
      <c r="H30" s="11" t="e">
        <f>'REKOD PRESTASI KELAS'!#REF!</f>
        <v>#REF!</v>
      </c>
      <c r="I30" s="11" t="e">
        <f>'REKOD PRESTASI KELAS'!#REF!</f>
        <v>#REF!</v>
      </c>
    </row>
    <row r="31" spans="1:21">
      <c r="A31">
        <v>27</v>
      </c>
      <c r="B31" s="11" t="e">
        <f>'REKOD PRESTASI KELAS'!#REF!</f>
        <v>#REF!</v>
      </c>
      <c r="C31" s="11" t="e">
        <f>'REKOD PRESTASI KELAS'!#REF!</f>
        <v>#REF!</v>
      </c>
      <c r="D31" s="11" t="e">
        <f>'REKOD PRESTASI KELAS'!#REF!</f>
        <v>#REF!</v>
      </c>
      <c r="E31" s="11" t="e">
        <f>'REKOD PRESTASI KELAS'!#REF!</f>
        <v>#REF!</v>
      </c>
      <c r="F31" s="11" t="e">
        <f>'REKOD PRESTASI KELAS'!#REF!</f>
        <v>#REF!</v>
      </c>
      <c r="G31" s="11" t="e">
        <f>'REKOD PRESTASI KELAS'!#REF!</f>
        <v>#REF!</v>
      </c>
      <c r="H31" s="11" t="e">
        <f>'REKOD PRESTASI KELAS'!#REF!</f>
        <v>#REF!</v>
      </c>
      <c r="I31" s="11" t="e">
        <f>'REKOD PRESTASI KELAS'!#REF!</f>
        <v>#REF!</v>
      </c>
    </row>
    <row r="32" spans="1:21">
      <c r="A32">
        <v>28</v>
      </c>
      <c r="B32" s="11" t="e">
        <f>'REKOD PRESTASI KELAS'!#REF!</f>
        <v>#REF!</v>
      </c>
      <c r="C32" s="11" t="e">
        <f>'REKOD PRESTASI KELAS'!#REF!</f>
        <v>#REF!</v>
      </c>
      <c r="D32" s="11" t="e">
        <f>'REKOD PRESTASI KELAS'!#REF!</f>
        <v>#REF!</v>
      </c>
      <c r="E32" s="11" t="e">
        <f>'REKOD PRESTASI KELAS'!#REF!</f>
        <v>#REF!</v>
      </c>
      <c r="F32" s="11" t="e">
        <f>'REKOD PRESTASI KELAS'!#REF!</f>
        <v>#REF!</v>
      </c>
      <c r="G32" s="11" t="e">
        <f>'REKOD PRESTASI KELAS'!#REF!</f>
        <v>#REF!</v>
      </c>
      <c r="H32" s="11" t="e">
        <f>'REKOD PRESTASI KELAS'!#REF!</f>
        <v>#REF!</v>
      </c>
      <c r="I32" s="11" t="e">
        <f>'REKOD PRESTASI KELAS'!#REF!</f>
        <v>#REF!</v>
      </c>
    </row>
    <row r="33" spans="1:9">
      <c r="A33">
        <v>29</v>
      </c>
      <c r="B33" s="11" t="e">
        <f>'REKOD PRESTASI KELAS'!#REF!</f>
        <v>#REF!</v>
      </c>
      <c r="C33" s="11" t="e">
        <f>'REKOD PRESTASI KELAS'!#REF!</f>
        <v>#REF!</v>
      </c>
      <c r="D33" s="11" t="e">
        <f>'REKOD PRESTASI KELAS'!#REF!</f>
        <v>#REF!</v>
      </c>
      <c r="E33" s="11" t="e">
        <f>'REKOD PRESTASI KELAS'!#REF!</f>
        <v>#REF!</v>
      </c>
      <c r="F33" s="11" t="e">
        <f>'REKOD PRESTASI KELAS'!#REF!</f>
        <v>#REF!</v>
      </c>
      <c r="G33" s="11" t="e">
        <f>'REKOD PRESTASI KELAS'!#REF!</f>
        <v>#REF!</v>
      </c>
      <c r="H33" s="11" t="e">
        <f>'REKOD PRESTASI KELAS'!#REF!</f>
        <v>#REF!</v>
      </c>
      <c r="I33" s="11" t="e">
        <f>'REKOD PRESTASI KELAS'!#REF!</f>
        <v>#REF!</v>
      </c>
    </row>
    <row r="34" spans="1:9">
      <c r="A34">
        <v>30</v>
      </c>
      <c r="B34" s="11" t="e">
        <f>'REKOD PRESTASI KELAS'!#REF!</f>
        <v>#REF!</v>
      </c>
      <c r="C34" s="11" t="e">
        <f>'REKOD PRESTASI KELAS'!#REF!</f>
        <v>#REF!</v>
      </c>
      <c r="D34" s="11" t="e">
        <f>'REKOD PRESTASI KELAS'!#REF!</f>
        <v>#REF!</v>
      </c>
      <c r="E34" s="11" t="e">
        <f>'REKOD PRESTASI KELAS'!#REF!</f>
        <v>#REF!</v>
      </c>
      <c r="F34" s="11" t="e">
        <f>'REKOD PRESTASI KELAS'!#REF!</f>
        <v>#REF!</v>
      </c>
      <c r="G34" s="11" t="e">
        <f>'REKOD PRESTASI KELAS'!#REF!</f>
        <v>#REF!</v>
      </c>
      <c r="H34" s="11" t="e">
        <f>'REKOD PRESTASI KELAS'!#REF!</f>
        <v>#REF!</v>
      </c>
      <c r="I34" s="11" t="e">
        <f>'REKOD PRESTASI KELAS'!#REF!</f>
        <v>#REF!</v>
      </c>
    </row>
    <row r="35" spans="1:9">
      <c r="B35" s="11"/>
    </row>
    <row r="36" spans="1:9">
      <c r="B36" s="11"/>
    </row>
    <row r="37" spans="1:9">
      <c r="B37" s="11"/>
    </row>
    <row r="38" spans="1:9">
      <c r="B38" s="11"/>
    </row>
    <row r="39" spans="1:9">
      <c r="B39" s="11"/>
    </row>
    <row r="40" spans="1:9">
      <c r="B40" s="11"/>
    </row>
    <row r="41" spans="1:9">
      <c r="B41" s="11"/>
    </row>
    <row r="42" spans="1:9">
      <c r="B42" s="11"/>
    </row>
    <row r="43" spans="1:9">
      <c r="B43" s="11"/>
    </row>
    <row r="44" spans="1:9">
      <c r="B44" s="11"/>
    </row>
    <row r="45" spans="1:9">
      <c r="B45" s="11"/>
    </row>
    <row r="46" spans="1:9">
      <c r="B46" s="11"/>
    </row>
    <row r="47" spans="1:9">
      <c r="B47" s="11"/>
    </row>
    <row r="48" spans="1:9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</sheetData>
  <mergeCells count="7">
    <mergeCell ref="B2:F2"/>
    <mergeCell ref="G2:I2"/>
    <mergeCell ref="J27:U27"/>
    <mergeCell ref="J1:U1"/>
    <mergeCell ref="K12:Q12"/>
    <mergeCell ref="L2:Q2"/>
    <mergeCell ref="L13:Q13"/>
  </mergeCells>
  <pageMargins left="0.7" right="0.7" top="0.75" bottom="0.75" header="0.3" footer="0.3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C110"/>
  <sheetViews>
    <sheetView topLeftCell="A43" zoomScale="80" zoomScaleNormal="80" workbookViewId="0">
      <selection activeCell="B53" sqref="B53"/>
    </sheetView>
  </sheetViews>
  <sheetFormatPr defaultRowHeight="14.25"/>
  <cols>
    <col min="1" max="1" width="9.140625" style="1"/>
    <col min="2" max="2" width="102.7109375" style="7" customWidth="1"/>
    <col min="3" max="3" width="64.42578125" style="1" customWidth="1"/>
    <col min="4" max="4" width="15" style="1" customWidth="1"/>
    <col min="5" max="16384" width="9.140625" style="1"/>
  </cols>
  <sheetData>
    <row r="1" spans="1:3">
      <c r="A1" s="1" t="s">
        <v>51</v>
      </c>
    </row>
    <row r="3" spans="1:3" ht="22.5" customHeight="1">
      <c r="A3" s="8" t="s">
        <v>48</v>
      </c>
      <c r="B3" s="9"/>
    </row>
    <row r="4" spans="1:3" ht="20.100000000000001" customHeight="1">
      <c r="B4" s="12" t="s">
        <v>15</v>
      </c>
    </row>
    <row r="5" spans="1:3" ht="20.100000000000001" customHeight="1">
      <c r="A5" s="3" t="s">
        <v>50</v>
      </c>
      <c r="B5" s="10" t="s">
        <v>49</v>
      </c>
    </row>
    <row r="6" spans="1:3" ht="42" customHeight="1">
      <c r="A6" s="3">
        <v>1</v>
      </c>
      <c r="B6" s="17" t="s">
        <v>52</v>
      </c>
      <c r="C6" s="4"/>
    </row>
    <row r="7" spans="1:3" ht="45.75" customHeight="1">
      <c r="A7" s="3">
        <v>2</v>
      </c>
      <c r="B7" s="18" t="s">
        <v>53</v>
      </c>
      <c r="C7" s="5"/>
    </row>
    <row r="8" spans="1:3" ht="35.25" customHeight="1">
      <c r="A8" s="3">
        <v>3</v>
      </c>
      <c r="B8" s="18" t="s">
        <v>54</v>
      </c>
      <c r="C8" s="2"/>
    </row>
    <row r="9" spans="1:3" ht="34.5" customHeight="1">
      <c r="A9" s="3">
        <v>4</v>
      </c>
      <c r="B9" s="18" t="s">
        <v>55</v>
      </c>
      <c r="C9" s="2"/>
    </row>
    <row r="10" spans="1:3" ht="43.5" customHeight="1">
      <c r="A10" s="3">
        <v>5</v>
      </c>
      <c r="B10" s="18" t="s">
        <v>56</v>
      </c>
      <c r="C10" s="2"/>
    </row>
    <row r="11" spans="1:3" ht="46.5" customHeight="1">
      <c r="A11" s="3">
        <v>6</v>
      </c>
      <c r="B11" s="18" t="s">
        <v>57</v>
      </c>
      <c r="C11" s="2"/>
    </row>
    <row r="14" spans="1:3" ht="20.100000000000001" customHeight="1">
      <c r="B14" s="12" t="s">
        <v>16</v>
      </c>
    </row>
    <row r="15" spans="1:3" ht="20.100000000000001" customHeight="1">
      <c r="A15" s="3" t="s">
        <v>50</v>
      </c>
      <c r="B15" s="10" t="s">
        <v>49</v>
      </c>
    </row>
    <row r="16" spans="1:3" s="22" customFormat="1" ht="32.25" customHeight="1">
      <c r="A16" s="19">
        <v>1</v>
      </c>
      <c r="B16" s="20" t="s">
        <v>58</v>
      </c>
      <c r="C16" s="21"/>
    </row>
    <row r="17" spans="1:3" s="22" customFormat="1" ht="37.5" customHeight="1">
      <c r="A17" s="19">
        <v>2</v>
      </c>
      <c r="B17" s="20" t="s">
        <v>59</v>
      </c>
      <c r="C17" s="21"/>
    </row>
    <row r="18" spans="1:3" s="22" customFormat="1" ht="33" customHeight="1">
      <c r="A18" s="19">
        <v>3</v>
      </c>
      <c r="B18" s="20" t="s">
        <v>60</v>
      </c>
      <c r="C18" s="21"/>
    </row>
    <row r="19" spans="1:3" s="22" customFormat="1" ht="36" customHeight="1">
      <c r="A19" s="19">
        <v>4</v>
      </c>
      <c r="B19" s="20" t="s">
        <v>61</v>
      </c>
      <c r="C19" s="21"/>
    </row>
    <row r="20" spans="1:3" s="22" customFormat="1" ht="50.1" customHeight="1">
      <c r="A20" s="19">
        <v>5</v>
      </c>
      <c r="B20" s="20" t="s">
        <v>62</v>
      </c>
      <c r="C20" s="21"/>
    </row>
    <row r="21" spans="1:3" s="22" customFormat="1" ht="50.1" customHeight="1">
      <c r="A21" s="19">
        <v>6</v>
      </c>
      <c r="B21" s="34" t="s">
        <v>63</v>
      </c>
      <c r="C21" s="21"/>
    </row>
    <row r="22" spans="1:3" s="22" customFormat="1">
      <c r="B22" s="34"/>
      <c r="C22" s="21"/>
    </row>
    <row r="24" spans="1:3" ht="20.100000000000001" customHeight="1">
      <c r="B24" s="12" t="s">
        <v>17</v>
      </c>
    </row>
    <row r="25" spans="1:3" ht="20.100000000000001" customHeight="1">
      <c r="A25" s="3" t="s">
        <v>50</v>
      </c>
      <c r="B25" s="10" t="s">
        <v>49</v>
      </c>
    </row>
    <row r="26" spans="1:3" s="22" customFormat="1" ht="20.100000000000001" customHeight="1">
      <c r="A26" s="19">
        <v>1</v>
      </c>
      <c r="B26" s="20" t="s">
        <v>64</v>
      </c>
      <c r="C26" s="21"/>
    </row>
    <row r="27" spans="1:3" s="22" customFormat="1" ht="30" customHeight="1">
      <c r="A27" s="19">
        <v>2</v>
      </c>
      <c r="B27" s="20" t="s">
        <v>65</v>
      </c>
      <c r="C27" s="21"/>
    </row>
    <row r="28" spans="1:3" s="22" customFormat="1" ht="33.950000000000003" customHeight="1">
      <c r="A28" s="19">
        <v>3</v>
      </c>
      <c r="B28" s="20" t="s">
        <v>66</v>
      </c>
      <c r="C28" s="21"/>
    </row>
    <row r="29" spans="1:3" s="22" customFormat="1" ht="33.950000000000003" customHeight="1">
      <c r="A29" s="19">
        <v>4</v>
      </c>
      <c r="B29" s="20" t="s">
        <v>67</v>
      </c>
      <c r="C29" s="21"/>
    </row>
    <row r="30" spans="1:3" s="22" customFormat="1" ht="33.950000000000003" customHeight="1">
      <c r="A30" s="19">
        <v>5</v>
      </c>
      <c r="B30" s="20" t="s">
        <v>68</v>
      </c>
      <c r="C30" s="21"/>
    </row>
    <row r="31" spans="1:3" s="22" customFormat="1" ht="50.1" customHeight="1">
      <c r="A31" s="19">
        <v>6</v>
      </c>
      <c r="B31" s="34" t="s">
        <v>69</v>
      </c>
      <c r="C31" s="21"/>
    </row>
    <row r="32" spans="1:3" s="22" customFormat="1">
      <c r="B32" s="34"/>
      <c r="C32" s="21"/>
    </row>
    <row r="33" spans="1:3" ht="15">
      <c r="B33" s="23"/>
      <c r="C33"/>
    </row>
    <row r="34" spans="1:3" ht="20.100000000000001" customHeight="1">
      <c r="A34" s="24" t="s">
        <v>47</v>
      </c>
      <c r="B34" s="24"/>
      <c r="C34"/>
    </row>
    <row r="35" spans="1:3" ht="20.100000000000001" customHeight="1">
      <c r="B35" s="9" t="s">
        <v>15</v>
      </c>
    </row>
    <row r="36" spans="1:3" ht="26.25" customHeight="1">
      <c r="A36" s="3" t="s">
        <v>50</v>
      </c>
      <c r="B36" s="10" t="s">
        <v>49</v>
      </c>
    </row>
    <row r="37" spans="1:3" ht="39.950000000000003" customHeight="1">
      <c r="A37" s="3">
        <v>1</v>
      </c>
      <c r="B37" s="20" t="s">
        <v>70</v>
      </c>
    </row>
    <row r="38" spans="1:3" ht="38.25" customHeight="1">
      <c r="A38" s="3">
        <v>2</v>
      </c>
      <c r="B38" s="20" t="s">
        <v>71</v>
      </c>
    </row>
    <row r="39" spans="1:3" ht="39.950000000000003" customHeight="1">
      <c r="A39" s="3">
        <v>3</v>
      </c>
      <c r="B39" s="20" t="s">
        <v>72</v>
      </c>
    </row>
    <row r="40" spans="1:3" ht="39.950000000000003" customHeight="1">
      <c r="A40" s="3">
        <v>4</v>
      </c>
      <c r="B40" s="20" t="s">
        <v>73</v>
      </c>
    </row>
    <row r="41" spans="1:3" ht="46.5" customHeight="1">
      <c r="A41" s="3">
        <v>5</v>
      </c>
      <c r="B41" s="20" t="s">
        <v>74</v>
      </c>
    </row>
    <row r="42" spans="1:3">
      <c r="A42" s="3">
        <v>6</v>
      </c>
      <c r="B42" s="34" t="s">
        <v>75</v>
      </c>
    </row>
    <row r="43" spans="1:3">
      <c r="B43" s="34"/>
    </row>
    <row r="44" spans="1:3" ht="20.100000000000001" customHeight="1"/>
    <row r="45" spans="1:3" ht="20.100000000000001" customHeight="1">
      <c r="B45" s="9" t="s">
        <v>16</v>
      </c>
    </row>
    <row r="46" spans="1:3" ht="25.5" customHeight="1">
      <c r="A46" s="3" t="s">
        <v>50</v>
      </c>
      <c r="B46" s="10" t="s">
        <v>49</v>
      </c>
    </row>
    <row r="47" spans="1:3" ht="26.25" customHeight="1">
      <c r="A47" s="3">
        <v>1</v>
      </c>
      <c r="B47" s="20" t="s">
        <v>76</v>
      </c>
      <c r="C47" s="21"/>
    </row>
    <row r="48" spans="1:3" ht="36.75" customHeight="1">
      <c r="A48" s="3">
        <v>2</v>
      </c>
      <c r="B48" s="20" t="s">
        <v>77</v>
      </c>
      <c r="C48" s="33"/>
    </row>
    <row r="49" spans="1:3" ht="38.25" customHeight="1">
      <c r="A49" s="3">
        <v>3</v>
      </c>
      <c r="B49" s="20" t="s">
        <v>78</v>
      </c>
      <c r="C49" s="33"/>
    </row>
    <row r="50" spans="1:3" ht="47.25" customHeight="1">
      <c r="A50" s="3">
        <v>4</v>
      </c>
      <c r="B50" s="20" t="s">
        <v>79</v>
      </c>
      <c r="C50" s="21"/>
    </row>
    <row r="51" spans="1:3" ht="38.25" customHeight="1">
      <c r="A51" s="3">
        <v>5</v>
      </c>
      <c r="B51" s="20" t="s">
        <v>80</v>
      </c>
      <c r="C51" s="21"/>
    </row>
    <row r="52" spans="1:3" ht="48.75" customHeight="1">
      <c r="A52" s="3">
        <v>6</v>
      </c>
      <c r="B52" s="20" t="s">
        <v>81</v>
      </c>
      <c r="C52" s="21"/>
    </row>
    <row r="53" spans="1:3">
      <c r="C53" s="21"/>
    </row>
    <row r="54" spans="1:3" ht="20.100000000000001" customHeight="1"/>
    <row r="55" spans="1:3" ht="18.75" customHeight="1">
      <c r="B55" s="9" t="s">
        <v>17</v>
      </c>
    </row>
    <row r="56" spans="1:3" ht="24.75" customHeight="1">
      <c r="A56" s="3" t="s">
        <v>50</v>
      </c>
      <c r="B56" s="10" t="s">
        <v>49</v>
      </c>
    </row>
    <row r="57" spans="1:3" ht="37.5" customHeight="1">
      <c r="A57" s="3">
        <v>1</v>
      </c>
      <c r="B57" s="20" t="s">
        <v>82</v>
      </c>
      <c r="C57" s="21"/>
    </row>
    <row r="58" spans="1:3" ht="35.25" customHeight="1">
      <c r="A58" s="3">
        <v>2</v>
      </c>
      <c r="B58" s="20" t="s">
        <v>83</v>
      </c>
      <c r="C58" s="21"/>
    </row>
    <row r="59" spans="1:3">
      <c r="A59" s="3">
        <v>3</v>
      </c>
      <c r="B59" s="20" t="s">
        <v>84</v>
      </c>
      <c r="C59" s="21"/>
    </row>
    <row r="60" spans="1:3" ht="51.75" customHeight="1">
      <c r="A60" s="3">
        <v>4</v>
      </c>
      <c r="B60" s="20" t="s">
        <v>85</v>
      </c>
      <c r="C60" s="21"/>
    </row>
    <row r="61" spans="1:3" ht="43.5" customHeight="1">
      <c r="A61" s="3">
        <v>5</v>
      </c>
      <c r="B61" s="20" t="s">
        <v>86</v>
      </c>
      <c r="C61" s="21"/>
    </row>
    <row r="62" spans="1:3" ht="41.25" customHeight="1">
      <c r="A62" s="3">
        <v>6</v>
      </c>
      <c r="B62" s="34" t="s">
        <v>87</v>
      </c>
      <c r="C62" s="21"/>
    </row>
    <row r="63" spans="1:3">
      <c r="B63" s="34"/>
      <c r="C63" s="21"/>
    </row>
    <row r="64" spans="1:3">
      <c r="B64" s="20"/>
      <c r="C64" s="21"/>
    </row>
    <row r="66" spans="1:2">
      <c r="A66" s="3"/>
      <c r="B66" s="10"/>
    </row>
    <row r="67" spans="1:2">
      <c r="A67" s="3"/>
      <c r="B67" s="2"/>
    </row>
    <row r="68" spans="1:2">
      <c r="A68" s="3"/>
      <c r="B68" s="2"/>
    </row>
    <row r="69" spans="1:2">
      <c r="A69" s="3"/>
      <c r="B69" s="2"/>
    </row>
    <row r="70" spans="1:2">
      <c r="A70" s="3"/>
      <c r="B70" s="2"/>
    </row>
    <row r="71" spans="1:2">
      <c r="A71" s="3"/>
      <c r="B71" s="2"/>
    </row>
    <row r="72" spans="1:2">
      <c r="A72" s="3"/>
      <c r="B72" s="2"/>
    </row>
    <row r="76" spans="1:2">
      <c r="A76" s="3"/>
      <c r="B76" s="10"/>
    </row>
    <row r="77" spans="1:2">
      <c r="A77" s="3"/>
      <c r="B77" s="4"/>
    </row>
    <row r="78" spans="1:2">
      <c r="A78" s="3"/>
      <c r="B78" s="6"/>
    </row>
    <row r="79" spans="1:2">
      <c r="A79" s="3"/>
      <c r="B79" s="6"/>
    </row>
    <row r="80" spans="1:2">
      <c r="A80" s="3"/>
      <c r="B80" s="6"/>
    </row>
    <row r="81" spans="1:2">
      <c r="A81" s="3"/>
      <c r="B81" s="6"/>
    </row>
    <row r="82" spans="1:2">
      <c r="A82" s="3"/>
      <c r="B82" s="6"/>
    </row>
    <row r="84" spans="1:2">
      <c r="A84" s="3"/>
      <c r="B84" s="10"/>
    </row>
    <row r="85" spans="1:2">
      <c r="A85" s="3"/>
      <c r="B85" s="6"/>
    </row>
    <row r="86" spans="1:2">
      <c r="A86" s="3"/>
      <c r="B86" s="6"/>
    </row>
    <row r="87" spans="1:2">
      <c r="A87" s="3"/>
      <c r="B87" s="6"/>
    </row>
    <row r="88" spans="1:2">
      <c r="A88" s="3"/>
      <c r="B88" s="6"/>
    </row>
    <row r="89" spans="1:2">
      <c r="A89" s="3"/>
      <c r="B89" s="6"/>
    </row>
    <row r="90" spans="1:2">
      <c r="A90" s="3"/>
      <c r="B90" s="6"/>
    </row>
    <row r="94" spans="1:2">
      <c r="A94" s="3"/>
      <c r="B94" s="10"/>
    </row>
    <row r="95" spans="1:2">
      <c r="A95" s="3"/>
      <c r="B95" s="6"/>
    </row>
    <row r="96" spans="1:2">
      <c r="A96" s="3"/>
      <c r="B96" s="6"/>
    </row>
    <row r="97" spans="1:2">
      <c r="A97" s="3"/>
      <c r="B97" s="6"/>
    </row>
    <row r="98" spans="1:2">
      <c r="A98" s="3"/>
      <c r="B98" s="6"/>
    </row>
    <row r="99" spans="1:2">
      <c r="A99" s="3"/>
      <c r="B99" s="6"/>
    </row>
    <row r="100" spans="1:2">
      <c r="A100" s="3"/>
      <c r="B100" s="6"/>
    </row>
    <row r="105" spans="1:2">
      <c r="A105" s="3"/>
      <c r="B105" s="4"/>
    </row>
    <row r="106" spans="1:2">
      <c r="A106" s="3"/>
      <c r="B106" s="5"/>
    </row>
    <row r="107" spans="1:2">
      <c r="A107" s="3"/>
      <c r="B107" s="2"/>
    </row>
    <row r="108" spans="1:2">
      <c r="A108" s="3"/>
      <c r="B108" s="2"/>
    </row>
    <row r="109" spans="1:2">
      <c r="A109" s="3"/>
      <c r="B109" s="2"/>
    </row>
    <row r="110" spans="1:2">
      <c r="A110" s="3"/>
      <c r="B110" s="2"/>
    </row>
  </sheetData>
  <mergeCells count="5">
    <mergeCell ref="C48:C49"/>
    <mergeCell ref="B62:B63"/>
    <mergeCell ref="B21:B22"/>
    <mergeCell ref="B31:B32"/>
    <mergeCell ref="B42:B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REKOD PRESTASI KELAS</vt:lpstr>
      <vt:lpstr>LAPORAN MURID(INVIDU)</vt:lpstr>
      <vt:lpstr>GRAF</vt:lpstr>
      <vt:lpstr>GRAF (2)</vt:lpstr>
      <vt:lpstr>DATA PERNYATAAN BAND</vt:lpstr>
      <vt:lpstr>'LAPORAN MURID(INVIDU)'!Print_Area</vt:lpstr>
      <vt:lpstr>'REKOD PRESTASI KELAS'!Print_Area</vt:lpstr>
      <vt:lpstr>'REKOD PRESTASI KELAS'!Print_Titles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Lianne</cp:lastModifiedBy>
  <cp:lastPrinted>2014-10-20T17:00:47Z</cp:lastPrinted>
  <dcterms:created xsi:type="dcterms:W3CDTF">2013-07-10T02:44:08Z</dcterms:created>
  <dcterms:modified xsi:type="dcterms:W3CDTF">2014-10-20T17:00:50Z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