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J24" i="4" l="1"/>
  <c r="K26" i="4"/>
  <c r="L26" i="4"/>
  <c r="M26" i="4"/>
  <c r="O39" i="4" s="1"/>
  <c r="N26" i="4"/>
  <c r="O26" i="4"/>
  <c r="P26" i="4"/>
  <c r="K9" i="2"/>
  <c r="K8" i="2"/>
  <c r="K7" i="2"/>
  <c r="E15" i="2" s="1"/>
  <c r="E17" i="2" s="1"/>
  <c r="D11" i="2"/>
  <c r="A1" i="4"/>
  <c r="B6" i="4"/>
  <c r="J6" i="4"/>
  <c r="C8" i="4"/>
  <c r="D8" i="4"/>
  <c r="G21" i="4" s="1"/>
  <c r="E8" i="4"/>
  <c r="F8" i="4"/>
  <c r="G8" i="4"/>
  <c r="H8" i="4"/>
  <c r="K8" i="4"/>
  <c r="L8" i="4"/>
  <c r="O21" i="4" s="1"/>
  <c r="M8" i="4"/>
  <c r="N8" i="4"/>
  <c r="O8" i="4"/>
  <c r="P8" i="4"/>
  <c r="B24" i="4"/>
  <c r="C26" i="4"/>
  <c r="G39" i="4" s="1"/>
  <c r="D26" i="4"/>
  <c r="E26" i="4"/>
  <c r="F26" i="4"/>
  <c r="G26" i="4"/>
  <c r="H26" i="4"/>
  <c r="B41" i="4"/>
  <c r="J41" i="4"/>
  <c r="C43" i="4"/>
  <c r="D43" i="4"/>
  <c r="E43" i="4"/>
  <c r="F43" i="4"/>
  <c r="G43" i="4"/>
  <c r="H43" i="4"/>
  <c r="K43" i="4"/>
  <c r="L43" i="4"/>
  <c r="M43" i="4"/>
  <c r="N43" i="4"/>
  <c r="O43" i="4"/>
  <c r="P43" i="4"/>
  <c r="B59" i="4"/>
  <c r="J59" i="4"/>
  <c r="C61" i="4"/>
  <c r="G74" i="4"/>
  <c r="D61" i="4"/>
  <c r="E61" i="4"/>
  <c r="F61" i="4"/>
  <c r="G61" i="4"/>
  <c r="H61" i="4"/>
  <c r="K61" i="4"/>
  <c r="L61" i="4"/>
  <c r="M61" i="4"/>
  <c r="O74" i="4"/>
  <c r="N61" i="4"/>
  <c r="O61" i="4"/>
  <c r="P61" i="4"/>
  <c r="B76" i="4"/>
  <c r="J76" i="4"/>
  <c r="C78" i="4"/>
  <c r="D78" i="4"/>
  <c r="E78" i="4"/>
  <c r="G91" i="4"/>
  <c r="F78" i="4"/>
  <c r="G78" i="4"/>
  <c r="H78" i="4"/>
  <c r="K78" i="4"/>
  <c r="L78" i="4"/>
  <c r="M78" i="4"/>
  <c r="N78" i="4"/>
  <c r="O78" i="4"/>
  <c r="O91" i="4"/>
  <c r="P78" i="4"/>
  <c r="B94" i="4"/>
  <c r="J94" i="4"/>
  <c r="C96" i="4"/>
  <c r="D96" i="4"/>
  <c r="E96" i="4"/>
  <c r="F96" i="4"/>
  <c r="G96" i="4"/>
  <c r="H96" i="4"/>
  <c r="K96" i="4"/>
  <c r="L96" i="4"/>
  <c r="M96" i="4"/>
  <c r="N96" i="4"/>
  <c r="O96" i="4"/>
  <c r="P96" i="4"/>
  <c r="B111" i="4"/>
  <c r="J111" i="4"/>
  <c r="C113" i="4"/>
  <c r="D113" i="4"/>
  <c r="E113" i="4"/>
  <c r="F113" i="4"/>
  <c r="G113" i="4"/>
  <c r="H113" i="4"/>
  <c r="K113" i="4"/>
  <c r="O126" i="4"/>
  <c r="L113" i="4"/>
  <c r="M113" i="4"/>
  <c r="N113" i="4"/>
  <c r="O113" i="4"/>
  <c r="P113" i="4"/>
  <c r="B129" i="4"/>
  <c r="J129" i="4"/>
  <c r="C131" i="4"/>
  <c r="G144" i="4"/>
  <c r="D131" i="4"/>
  <c r="E131" i="4"/>
  <c r="F131" i="4"/>
  <c r="G131" i="4"/>
  <c r="H131" i="4"/>
  <c r="K131" i="4"/>
  <c r="L131" i="4"/>
  <c r="M131" i="4"/>
  <c r="O144"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O198" i="4"/>
  <c r="L185" i="4"/>
  <c r="M185" i="4"/>
  <c r="N185" i="4"/>
  <c r="O185" i="4"/>
  <c r="P185" i="4"/>
  <c r="B201" i="4"/>
  <c r="J201" i="4"/>
  <c r="C203" i="4"/>
  <c r="G216" i="4"/>
  <c r="D203" i="4"/>
  <c r="E203" i="4"/>
  <c r="F203" i="4"/>
  <c r="G203" i="4"/>
  <c r="H203" i="4"/>
  <c r="K203" i="4"/>
  <c r="L203" i="4"/>
  <c r="M203" i="4"/>
  <c r="N203" i="4"/>
  <c r="O203" i="4"/>
  <c r="P203" i="4"/>
  <c r="B219" i="4"/>
  <c r="J219" i="4"/>
  <c r="C221" i="4"/>
  <c r="D221" i="4"/>
  <c r="E221" i="4"/>
  <c r="F221" i="4"/>
  <c r="G221" i="4"/>
  <c r="H221" i="4"/>
  <c r="K221" i="4"/>
  <c r="L221" i="4"/>
  <c r="O234" i="4" s="1"/>
  <c r="M221" i="4"/>
  <c r="N221" i="4"/>
  <c r="O221" i="4"/>
  <c r="P221" i="4"/>
  <c r="B237" i="4"/>
  <c r="J237" i="4"/>
  <c r="C239" i="4"/>
  <c r="G252" i="4"/>
  <c r="D239" i="4"/>
  <c r="E239" i="4"/>
  <c r="F239" i="4"/>
  <c r="G239" i="4"/>
  <c r="H239" i="4"/>
  <c r="K239" i="4"/>
  <c r="O252" i="4"/>
  <c r="L239" i="4"/>
  <c r="M239" i="4"/>
  <c r="N239" i="4"/>
  <c r="O239" i="4"/>
  <c r="P239" i="4"/>
  <c r="B255" i="4"/>
  <c r="C257" i="4"/>
  <c r="G270" i="4"/>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G324" i="4" s="1"/>
  <c r="D311" i="4"/>
  <c r="E311" i="4"/>
  <c r="F311" i="4"/>
  <c r="G311" i="4"/>
  <c r="H311" i="4"/>
  <c r="J327" i="4"/>
  <c r="K329" i="4"/>
  <c r="O342" i="4"/>
  <c r="L329" i="4"/>
  <c r="M329" i="4"/>
  <c r="N329" i="4"/>
  <c r="O329" i="4"/>
  <c r="P329" i="4"/>
  <c r="B1" i="2"/>
  <c r="B2" i="2"/>
  <c r="B3" i="2"/>
  <c r="B4" i="2"/>
  <c r="D13" i="2"/>
  <c r="B6" i="2"/>
  <c r="B1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s="1"/>
  <c r="I21" i="2"/>
  <c r="J21" i="2"/>
  <c r="D22" i="2"/>
  <c r="E22" i="2"/>
  <c r="F22" i="2" s="1"/>
  <c r="I22" i="2"/>
  <c r="J22" i="2"/>
  <c r="D23" i="2"/>
  <c r="E23" i="2"/>
  <c r="F23" i="2" s="1"/>
  <c r="I23" i="2"/>
  <c r="J23" i="2"/>
  <c r="D24" i="2"/>
  <c r="E24" i="2"/>
  <c r="F24" i="2" s="1"/>
  <c r="I24" i="2"/>
  <c r="J24" i="2"/>
  <c r="D25" i="2"/>
  <c r="E25" i="2"/>
  <c r="F25" i="2" s="1"/>
  <c r="I25" i="2"/>
  <c r="J25" i="2"/>
  <c r="D26" i="2"/>
  <c r="E26" i="2"/>
  <c r="F26" i="2" s="1"/>
  <c r="I26" i="2"/>
  <c r="J26" i="2"/>
  <c r="D27" i="2"/>
  <c r="E27" i="2"/>
  <c r="F27" i="2" s="1"/>
  <c r="I27" i="2"/>
  <c r="J27" i="2"/>
  <c r="D28" i="2"/>
  <c r="E28" i="2"/>
  <c r="F28" i="2" s="1"/>
  <c r="I28" i="2"/>
  <c r="J28" i="2"/>
  <c r="D29" i="2"/>
  <c r="E29" i="2"/>
  <c r="F29" i="2" s="1"/>
  <c r="I29" i="2"/>
  <c r="J29" i="2"/>
  <c r="D30" i="2"/>
  <c r="E30" i="2"/>
  <c r="F30" i="2" s="1"/>
  <c r="I30" i="2"/>
  <c r="J30" i="2"/>
  <c r="D31" i="2"/>
  <c r="E31" i="2"/>
  <c r="F31" i="2" s="1"/>
  <c r="I31" i="2"/>
  <c r="J31" i="2"/>
  <c r="D32" i="2"/>
  <c r="E32" i="2"/>
  <c r="F32" i="2" s="1"/>
  <c r="I32" i="2"/>
  <c r="J32" i="2"/>
  <c r="D33" i="2"/>
  <c r="E33" i="2"/>
  <c r="F33" i="2" s="1"/>
  <c r="I33" i="2"/>
  <c r="J33" i="2"/>
  <c r="D34" i="2"/>
  <c r="E34" i="2"/>
  <c r="F34" i="2" s="1"/>
  <c r="I34" i="2"/>
  <c r="J34" i="2"/>
  <c r="D35" i="2"/>
  <c r="E35" i="2"/>
  <c r="F35" i="2" s="1"/>
  <c r="I35" i="2"/>
  <c r="J35" i="2"/>
  <c r="D36" i="2"/>
  <c r="E36" i="2"/>
  <c r="F36" i="2" s="1"/>
  <c r="I36" i="2"/>
  <c r="J36" i="2"/>
  <c r="D37" i="2"/>
  <c r="E37" i="2"/>
  <c r="F37" i="2" s="1"/>
  <c r="I37" i="2"/>
  <c r="J37" i="2"/>
  <c r="D38" i="2"/>
  <c r="E38" i="2"/>
  <c r="F38" i="2" s="1"/>
  <c r="I38" i="2"/>
  <c r="J38" i="2"/>
  <c r="D39" i="2"/>
  <c r="E39" i="2"/>
  <c r="F39" i="2" s="1"/>
  <c r="I39" i="2"/>
  <c r="J39" i="2"/>
  <c r="D40" i="2"/>
  <c r="E40" i="2"/>
  <c r="F40" i="2" s="1"/>
  <c r="I40" i="2"/>
  <c r="J40" i="2"/>
  <c r="D41" i="2"/>
  <c r="E41" i="2"/>
  <c r="F41" i="2" s="1"/>
  <c r="I41" i="2"/>
  <c r="J41" i="2"/>
  <c r="D42" i="2"/>
  <c r="E42" i="2"/>
  <c r="F42" i="2"/>
  <c r="I42" i="2"/>
  <c r="J42" i="2"/>
  <c r="D43" i="2"/>
  <c r="E43" i="2"/>
  <c r="F43" i="2" s="1"/>
  <c r="I43" i="2"/>
  <c r="J43" i="2"/>
  <c r="D44" i="2"/>
  <c r="E44" i="2"/>
  <c r="F44" i="2" s="1"/>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F58" i="2"/>
  <c r="O109" i="4"/>
  <c r="D10" i="2"/>
  <c r="D8" i="2"/>
  <c r="B58" i="2"/>
  <c r="G56" i="4"/>
  <c r="O56" i="4"/>
  <c r="G288" i="4"/>
  <c r="G234" i="4"/>
  <c r="O216" i="4"/>
  <c r="G198" i="4"/>
  <c r="O180" i="4"/>
  <c r="G180" i="4"/>
  <c r="O162" i="4"/>
  <c r="G162" i="4"/>
  <c r="G126" i="4"/>
  <c r="G306" i="4"/>
  <c r="O288" i="4"/>
  <c r="G109" i="4"/>
  <c r="F15" i="2" l="1"/>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<sst xmlns="http://schemas.openxmlformats.org/spreadsheetml/2006/main" count="520" uniqueCount="136">
  <si>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</si>
  <si>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</si>
  <si>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</si>
  <si>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</si>
  <si>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</si>
  <si>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</si>
  <si>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</si>
  <si>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</si>
  <si>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</si>
  <si>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</si>
  <si>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</si>
  <si>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</si>
  <si>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</si>
  <si>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</si>
  <si>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</si>
  <si>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</si>
  <si>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</si>
  <si>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</si>
  <si>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</si>
  <si>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</si>
  <si>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</si>
  <si>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</si>
  <si>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</si>
  <si>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</si>
  <si>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</si>
  <si>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</si>
  <si>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</si>
  <si>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</si>
  <si>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</si>
  <si>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</si>
  <si>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</si>
  <si>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</si>
  <si>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</si>
  <si>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</si>
  <si>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</si>
  <si>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</si>
  <si>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</si>
  <si>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</si>
  <si>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</si>
  <si>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</si>
  <si>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</si>
  <si>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</si>
  <si>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</si>
  <si>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</si>
  <si>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</si>
  <si>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</si>
  <si>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</si>
  <si>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</si>
  <si>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</si>
  <si>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 xml:space="preserve">KLANG, </t>
  </si>
  <si>
    <t>GURU BESAR</t>
  </si>
  <si>
    <t>EN. TAN KAR HOCK</t>
  </si>
  <si>
    <t>PN. SUZILA MOHAMED</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</si>
  <si>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</si>
  <si>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</si>
  <si>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</si>
  <si>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</si>
  <si>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</si>
  <si>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</si>
  <si>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</si>
  <si>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</si>
  <si>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</si>
  <si>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</si>
  <si>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</si>
  <si>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</si>
  <si>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</si>
  <si>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</si>
  <si>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</si>
  <si>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</si>
  <si>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</si>
  <si>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</si>
  <si>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</si>
  <si>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</si>
  <si>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</si>
  <si>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</si>
  <si>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</si>
  <si>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</si>
  <si>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</si>
  <si>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</si>
  <si>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</si>
  <si>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</si>
  <si>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</si>
  <si>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</si>
  <si>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</si>
  <si>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</si>
  <si>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</si>
  <si>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</si>
  <si>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</si>
  <si>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 xml:space="preserve">TAHAP PENGUASAAN BAGI SETIAP BIDANG </t>
  </si>
  <si>
    <t>Pentaksiran Pertengahan Tahun</t>
  </si>
  <si>
    <t>KABAALAN MOKINONGOU &amp; MOBOROS</t>
  </si>
  <si>
    <t>KABAALAN MAMBASA'</t>
  </si>
  <si>
    <t>KABAALAN MONUAT</t>
  </si>
  <si>
    <t>TAANG KOINABASAN POIMBIDA'</t>
  </si>
  <si>
    <t>BAHASA KADAZANDUSUN</t>
  </si>
  <si>
    <t>TAANG KOINABASAN</t>
  </si>
  <si>
    <t xml:space="preserve">TAANG KOINABASAN </t>
  </si>
  <si>
    <r>
      <t>TAANG KOINABASAN POIM</t>
    </r>
    <r>
      <rPr>
        <b/>
        <u/>
        <sz val="11"/>
        <color indexed="9"/>
        <rFont val="Arial Narrow"/>
        <family val="2"/>
      </rPr>
      <t>B</t>
    </r>
    <r>
      <rPr>
        <b/>
        <sz val="11"/>
        <color indexed="9"/>
        <rFont val="Arial Narrow"/>
        <family val="2"/>
      </rPr>
      <t>IDA'</t>
    </r>
  </si>
  <si>
    <t>aaaaa</t>
  </si>
  <si>
    <t>p</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</si>
  <si>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</si>
  <si>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Templat pelaporan ini terdiri daripada  3</t>
    </r>
    <r>
      <rPr>
        <sz val="11"/>
        <color rgb="FFFF0000"/>
        <rFont val="Calibri"/>
        <family val="2"/>
      </rPr>
      <t xml:space="preserve"> </t>
    </r>
    <r>
      <rPr>
        <sz val="11"/>
        <color indexed="8"/>
        <rFont val="Calibri"/>
        <family val="2"/>
      </rPr>
      <t>lajur yang dibina berdasarkan konstruk kemahiran.</t>
    </r>
  </si>
  <si>
    <t>Guru hendaklah memilih option di sebelah kanan bahagian atas halaman Rekod Prestasi Murid untuk  membuat pelaporan di dalam templat ini.</t>
  </si>
  <si>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</si>
  <si>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</si>
  <si>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Kaanu monugut isoiso' boros toi ko' pibarasan. Momoguno boros Kadazandusun di au' poingonop id komunikasi lisan. Au' popokito kaparagatan momongo isoiso' buruanon toi ko' ponuhuan.</t>
  </si>
  <si>
    <t>Kaanu popoboros do koilaan di kosudong miampai popokito kaparagatan do momoguno boros Kadazandusun di songisom id komunikasi lisan. Kaanu popokito kaparagatan do momongo isoiso' buruanon toi ko' ponuhaun.</t>
  </si>
  <si>
    <t>Kaanu popoboros do koilaan di kotunud miampai momoguno boros Kadazandusun di olinuud id komunikasi. Aparagat do  momongo isoiso' buruanon toi ko' ponuhuan.</t>
  </si>
  <si>
    <t>Kaanu popoboros do koilaan di kotunud miampai momoguno boros Kadazandusun di oulud om olinuud id komunikasi lisan. Kaanu popokito kabaalan mongompuri soira' maganu om poposunud kawagu do koilaan om aparagat do  momongo isoiso' buruanon toi ko' ponuhuan.</t>
  </si>
  <si>
    <t>Kaanu popoboros do koilaan di opinto miampai momoguno boros Kadazandusun di kotunud, oulud om olinuud id komunikasi. Kaanu popokito kabaalan mongompuri om manahang soira' maganu om poposunud do koilaan om aparagat do  momongo isoiso' buruanon toi ko' ponuhuan.</t>
  </si>
  <si>
    <t>Kaanu popoboros do koilaan di opinto miampai momoguno boros Kadazandusun di kotunud, oulud, olinuud id komunikasi lisan. Kaanu popokito woyo' pomusarahan di kreatif, kritis om akawas soira' maganu om poposunud do koilaan om aparagat do  momongo isoiso' buruanon toi ko' ponuhuan.</t>
  </si>
  <si>
    <r>
      <t>Au' alantas do mam</t>
    </r>
    <r>
      <rPr>
        <u/>
        <sz val="11"/>
        <color indexed="8"/>
        <rFont val="Arial"/>
        <family val="2"/>
      </rPr>
      <t>b</t>
    </r>
    <r>
      <rPr>
        <sz val="11"/>
        <color indexed="8"/>
        <rFont val="Arial"/>
        <family val="2"/>
      </rPr>
      <t>asa'. Kaanu momuhondom malik koilaan di na</t>
    </r>
    <r>
      <rPr>
        <u/>
        <sz val="11"/>
        <color indexed="8"/>
        <rFont val="Arial"/>
        <family val="2"/>
      </rPr>
      <t>b</t>
    </r>
    <r>
      <rPr>
        <sz val="11"/>
        <color indexed="8"/>
        <rFont val="Arial"/>
        <family val="2"/>
      </rPr>
      <t>asa'. Au' popokito kaparagatan momongo isoiso' buruanon.</t>
    </r>
  </si>
  <si>
    <r>
      <t>Alantas do mam</t>
    </r>
    <r>
      <rPr>
        <u/>
        <sz val="11"/>
        <color indexed="8"/>
        <rFont val="Arial"/>
        <family val="2"/>
      </rPr>
      <t>b</t>
    </r>
    <r>
      <rPr>
        <sz val="11"/>
        <color indexed="8"/>
        <rFont val="Arial"/>
        <family val="2"/>
      </rPr>
      <t>asa' nga' au' otolinahas. Kaanu mangarati koilaan di na</t>
    </r>
    <r>
      <rPr>
        <u/>
        <sz val="11"/>
        <color indexed="8"/>
        <rFont val="Arial"/>
        <family val="2"/>
      </rPr>
      <t>b</t>
    </r>
    <r>
      <rPr>
        <sz val="11"/>
        <color indexed="8"/>
        <rFont val="Arial"/>
        <family val="2"/>
      </rPr>
      <t>asa'. Kaanu popolom</t>
    </r>
    <r>
      <rPr>
        <u/>
        <sz val="11"/>
        <color indexed="8"/>
        <rFont val="Arial"/>
        <family val="2"/>
      </rPr>
      <t>b</t>
    </r>
    <r>
      <rPr>
        <sz val="11"/>
        <color indexed="8"/>
        <rFont val="Arial"/>
        <family val="2"/>
      </rPr>
      <t>us do koilaan di na</t>
    </r>
    <r>
      <rPr>
        <u/>
        <sz val="11"/>
        <color indexed="8"/>
        <rFont val="Arial"/>
        <family val="2"/>
      </rPr>
      <t>b</t>
    </r>
    <r>
      <rPr>
        <sz val="11"/>
        <color indexed="8"/>
        <rFont val="Arial"/>
        <family val="2"/>
      </rPr>
      <t>asa' miampai popokito kaparagatan do momoguno boros Kadazandusun di songisom. Kaanu popokito kaparagatan do momongo isoiso' buruanon.</t>
    </r>
  </si>
  <si>
    <r>
      <t>Alantas om otolinahas do mam</t>
    </r>
    <r>
      <rPr>
        <u/>
        <sz val="11"/>
        <color indexed="8"/>
        <rFont val="Arial"/>
        <family val="2"/>
      </rPr>
      <t>b</t>
    </r>
    <r>
      <rPr>
        <sz val="11"/>
        <color indexed="8"/>
        <rFont val="Arial"/>
        <family val="2"/>
      </rPr>
      <t>asa'. Kaanu mangarati' om momoguno do koilaan di na</t>
    </r>
    <r>
      <rPr>
        <u/>
        <sz val="11"/>
        <color indexed="8"/>
        <rFont val="Arial"/>
        <family val="2"/>
      </rPr>
      <t>b</t>
    </r>
    <r>
      <rPr>
        <sz val="11"/>
        <color indexed="8"/>
        <rFont val="Arial"/>
        <family val="2"/>
      </rPr>
      <t>asa'. Kaanu popolom</t>
    </r>
    <r>
      <rPr>
        <u/>
        <sz val="11"/>
        <color indexed="8"/>
        <rFont val="Arial"/>
        <family val="2"/>
      </rPr>
      <t>b</t>
    </r>
    <r>
      <rPr>
        <sz val="11"/>
        <color indexed="8"/>
        <rFont val="Arial"/>
        <family val="2"/>
      </rPr>
      <t>us do koilaan di kotunud miampai momoguno boros Kadazandusun di olinuud. Aparagat do  momongo isoiso' buruanon.</t>
    </r>
  </si>
  <si>
    <r>
      <t>Alantas om otolinahas do mam</t>
    </r>
    <r>
      <rPr>
        <u/>
        <sz val="11"/>
        <color indexed="8"/>
        <rFont val="Arial"/>
        <family val="2"/>
      </rPr>
      <t>b</t>
    </r>
    <r>
      <rPr>
        <sz val="11"/>
        <color indexed="8"/>
        <rFont val="Arial"/>
        <family val="2"/>
      </rPr>
      <t>asa' miampai kaanu momoguno loyuk di kotunud. Kaanu popokito kabaalan mongompuri soira' maganu do koilaan di na</t>
    </r>
    <r>
      <rPr>
        <u/>
        <sz val="11"/>
        <color indexed="8"/>
        <rFont val="Arial"/>
        <family val="2"/>
      </rPr>
      <t>b</t>
    </r>
    <r>
      <rPr>
        <sz val="11"/>
        <color indexed="8"/>
        <rFont val="Arial"/>
        <family val="2"/>
      </rPr>
      <t>asa' om aparagat do  momongo isoiso' buruanon. Kaanu popolom</t>
    </r>
    <r>
      <rPr>
        <u/>
        <sz val="11"/>
        <color indexed="8"/>
        <rFont val="Arial"/>
        <family val="2"/>
      </rPr>
      <t>b</t>
    </r>
    <r>
      <rPr>
        <sz val="11"/>
        <color indexed="8"/>
        <rFont val="Arial"/>
        <family val="2"/>
      </rPr>
      <t xml:space="preserve">us do koilaan di kotunud miampai momoguno boros Kadazandusun di oulud om olinuud.  </t>
    </r>
  </si>
  <si>
    <r>
      <t>Alantas om otolinahas do mam</t>
    </r>
    <r>
      <rPr>
        <u/>
        <sz val="11"/>
        <color indexed="8"/>
        <rFont val="Arial"/>
        <family val="2"/>
      </rPr>
      <t>b</t>
    </r>
    <r>
      <rPr>
        <sz val="11"/>
        <color indexed="8"/>
        <rFont val="Arial"/>
        <family val="2"/>
      </rPr>
      <t>asa' miampai kaanu momoguno loyuk di kotunud. Kaanu popokito kabaalan mongompuri om manahang soira' maganu do koilaan. Kaanu popoboros do koilaan di opinto miampai momoguno boros Kadazandusun di kotunud, oulud om olinuud om aparagat do  momongo isoiso' buruanon.</t>
    </r>
  </si>
  <si>
    <r>
      <t>Alantas om otolinahas do mam</t>
    </r>
    <r>
      <rPr>
        <u/>
        <sz val="11"/>
        <color indexed="8"/>
        <rFont val="Arial"/>
        <family val="2"/>
      </rPr>
      <t>b</t>
    </r>
    <r>
      <rPr>
        <sz val="11"/>
        <color indexed="8"/>
        <rFont val="Arial"/>
        <family val="2"/>
      </rPr>
      <t>asa' miampai kaanu momoguno loyuk di kotunud. Kaanu popokito kabaalan mongompuri om manahang soira' maganu do koilaan. Kaanu popoboros do koilaan di opinto miampai momoguno boros Kadazandusun di kotunud, oulud, olinuud om popokito woyo' pomusarahan di okreatif, okritis om akawas.</t>
    </r>
  </si>
  <si>
    <r>
      <t>Kaanu momosoi boros om ayat maya' ponguhupan mongingia'. Koilo momonsoi ponuatan maya' ponguhupan mongingia'. Koilaan di polom</t>
    </r>
    <r>
      <rPr>
        <u/>
        <sz val="11"/>
        <color indexed="8"/>
        <rFont val="Arial"/>
        <family val="2"/>
      </rPr>
      <t>b</t>
    </r>
    <r>
      <rPr>
        <sz val="11"/>
        <color indexed="8"/>
        <rFont val="Arial"/>
        <family val="2"/>
      </rPr>
      <t>uson id ponuatan au' oulud. Kaanu popokito kaparagatan momongo isoiso' buruon.</t>
    </r>
  </si>
  <si>
    <r>
      <t>Kaanu momoguno ija'an di kotunud. Koilo momonsoi ayat di tangasaanang. Kaanu mongulud tonsi id ponuatan. Koilaan di polom</t>
    </r>
    <r>
      <rPr>
        <u/>
        <sz val="11"/>
        <color indexed="8"/>
        <rFont val="Arial"/>
        <family val="2"/>
      </rPr>
      <t>b</t>
    </r>
    <r>
      <rPr>
        <sz val="11"/>
        <color indexed="8"/>
        <rFont val="Arial"/>
        <family val="2"/>
      </rPr>
      <t>uson kosudong.Kaanu popokito kaparagatan do momoguno boros Kadazandusun di songisom id ponuatan. Kaanu popokito kaparagatan do momongo isoiso' buruanon.</t>
    </r>
  </si>
  <si>
    <r>
      <t>Kaanu momoguno ija'an di kotunud. Koilo mogikaakawo ayat. Kaanu mongulud tonsi id ponuatan. Koilaan di polom</t>
    </r>
    <r>
      <rPr>
        <u/>
        <sz val="11"/>
        <color indexed="8"/>
        <rFont val="Arial"/>
        <family val="2"/>
      </rPr>
      <t>b</t>
    </r>
    <r>
      <rPr>
        <sz val="11"/>
        <color indexed="8"/>
        <rFont val="Arial"/>
        <family val="2"/>
      </rPr>
      <t xml:space="preserve">uson awasi'. Kaanu popokito kaparagatan do momoguno boros Kadazandusun di songisom id ponuatan. Aparagat do  momongo isoiso' buruanon. </t>
    </r>
  </si>
  <si>
    <r>
      <t>Kaanu mongulud om monguyad tonsi id pangaan. Kaanu popolom</t>
    </r>
    <r>
      <rPr>
        <u/>
        <sz val="11"/>
        <color indexed="8"/>
        <rFont val="Arial"/>
        <family val="2"/>
      </rPr>
      <t>b</t>
    </r>
    <r>
      <rPr>
        <sz val="11"/>
        <color indexed="8"/>
        <rFont val="Arial"/>
        <family val="2"/>
      </rPr>
      <t xml:space="preserve">us do koilaan di kotunud miampai momoguno boros Kadazandusun di oulud om olinuud id ponuatan. Kaanu popokito kabaalan mongompuri soira' monguyad do tonsi id ponuatan. Aparagat do  momongo isoiso' buruanon. </t>
    </r>
  </si>
  <si>
    <r>
      <t>Kaanu mongulud om monguyad tonsi id pangaan. Kaanu popolom</t>
    </r>
    <r>
      <rPr>
        <u/>
        <sz val="11"/>
        <color indexed="8"/>
        <rFont val="Arial"/>
        <family val="2"/>
      </rPr>
      <t>b</t>
    </r>
    <r>
      <rPr>
        <sz val="11"/>
        <color indexed="8"/>
        <rFont val="Arial"/>
        <family val="2"/>
      </rPr>
      <t>us do koilaan di opinto miampai momoguno boros Kadazandusun di kotunud, oulud om olinuud id ponuatan. Kaanu popokito kabaalan mongompuri om manahang soira' monguyad do tonsi id ponuatan. Aparagat do  momongo isoiso' buruanon.</t>
    </r>
  </si>
  <si>
    <r>
      <t>Kaanu mongulud om monguyad tonsi id pangaan. Kaanu popolom</t>
    </r>
    <r>
      <rPr>
        <u/>
        <sz val="11"/>
        <color indexed="8"/>
        <rFont val="Arial"/>
        <family val="2"/>
      </rPr>
      <t>b</t>
    </r>
    <r>
      <rPr>
        <sz val="11"/>
        <color indexed="8"/>
        <rFont val="Arial"/>
        <family val="2"/>
      </rPr>
      <t>us do koilaan di opinto miampai omoguno boros Kadazandusun di kotunud, oulud, olinuud om popokito woyo' pomusarahan di kreatif, kritis om akawas id ponuatan. Aparagat do  momongo isoiso' buruanon.</t>
    </r>
  </si>
  <si>
    <r>
      <t>• Kaanu momuhondom kawagu koilaan di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 xml:space="preserve">uson, patahakon toi ko' di posuraton au' poingonop.
</t>
    </r>
  </si>
  <si>
    <r>
      <t>• Kaanu momuhondom om mangarati' koilaan  di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 xml:space="preserve">uson, patahakon toi ko' di posuraton kosudong om olinuud
</t>
    </r>
  </si>
  <si>
    <r>
      <t>• Kaanu mangarati' om momoguno koilaan di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 xml:space="preserve">uson, patahakon toi ko' di posuraton kotunud om olinuud.
</t>
    </r>
  </si>
  <si>
    <r>
      <t>• Kaanu mongompuri om momoguno koilaan mantad nunu 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 xml:space="preserve">uson, patahakon toi ko' di posuraton kotunud, oulud om olinuud.
</t>
    </r>
  </si>
  <si>
    <r>
      <t>• Kaanu momoguno koilaan di noompuri om natahang mantad nunu 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 xml:space="preserve">uson, patahakon toi ko' di posuraton opinto, kirati', oulud, olinuud om popokito woyo' pomusarahan di takawas.
</t>
    </r>
  </si>
  <si>
    <r>
      <t>• Kaanu mongompuri, manahang om mongulud koilaan mantad nunu i norongou, nokito toi ko' na</t>
    </r>
    <r>
      <rPr>
        <u/>
        <sz val="11"/>
        <color indexed="8"/>
        <rFont val="Arial"/>
        <family val="2"/>
      </rPr>
      <t>b</t>
    </r>
    <r>
      <rPr>
        <sz val="11"/>
        <color indexed="8"/>
        <rFont val="Arial"/>
        <family val="2"/>
      </rPr>
      <t>asa'. 
• Koilaan di polom</t>
    </r>
    <r>
      <rPr>
        <u/>
        <sz val="11"/>
        <color indexed="8"/>
        <rFont val="Arial"/>
        <family val="2"/>
      </rPr>
      <t>b</t>
    </r>
    <r>
      <rPr>
        <sz val="11"/>
        <color indexed="8"/>
        <rFont val="Arial"/>
        <family val="2"/>
      </rPr>
      <t>uson toi ko' patahakon opinto, kirati', oulud, olinuud, popokito woyo' pomusarahan di takawas om momoguno i</t>
    </r>
    <r>
      <rPr>
        <u/>
        <sz val="11"/>
        <color indexed="8"/>
        <rFont val="Arial"/>
        <family val="2"/>
      </rPr>
      <t>d</t>
    </r>
    <r>
      <rPr>
        <sz val="11"/>
        <color indexed="8"/>
        <rFont val="Arial"/>
        <family val="2"/>
      </rPr>
      <t>ea son</t>
    </r>
    <r>
      <rPr>
        <u/>
        <sz val="11"/>
        <color indexed="8"/>
        <rFont val="Arial"/>
        <family val="2"/>
      </rPr>
      <t>d</t>
    </r>
    <r>
      <rPr>
        <sz val="11"/>
        <color indexed="8"/>
        <rFont val="Arial"/>
        <family val="2"/>
      </rPr>
      <t xml:space="preserve">ii'.
</t>
    </r>
  </si>
  <si>
    <t xml:space="preserve">PENENTUAN TAHAP PENGUASAAN </t>
  </si>
  <si>
    <t>MATO PALAJALAN</t>
  </si>
  <si>
    <t>KABAALAN</t>
  </si>
  <si>
    <t>KOINTALANGAN</t>
  </si>
  <si>
    <t>TINGKATAN 3 USAHA</t>
  </si>
  <si>
    <t>SMK SUNGAI SIPUT</t>
  </si>
  <si>
    <r>
      <t>KABAALAN MAM</t>
    </r>
    <r>
      <rPr>
        <b/>
        <u/>
        <sz val="12"/>
        <rFont val="Arial Narrow"/>
        <family val="2"/>
      </rPr>
      <t>B</t>
    </r>
    <r>
      <rPr>
        <b/>
        <sz val="12"/>
        <rFont val="Arial Narrow"/>
        <family val="2"/>
      </rPr>
      <t>ASA'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</si>
</sst>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sz val="11"/>
      <color theme="1"/>
      <name val="Arial"/>
      <family val="2"/>
    </font>
    <font>
      <u/>
      <sz val="11"/>
      <color indexed="8"/>
      <name val="Arial"/>
      <family val="2"/>
    </font>
    <font>
      <b/>
      <sz val="11"/>
      <name val="Calibri"/>
      <family val="2"/>
    </font>
    <font>
      <b/>
      <u/>
      <sz val="12"/>
      <name val="Arial Narrow"/>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4">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30" fillId="8" borderId="1" xfId="0" applyFont="1" applyFill="1" applyBorder="1" applyAlignment="1">
      <alignment horizontal="left" vertical="center" wrapTex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4" fillId="0" borderId="0" xfId="0" applyFont="1" applyAlignment="1"/>
    <xf numFmtId="0" fontId="0" fillId="13" borderId="0" xfId="0" applyFill="1" applyAlignment="1"/>
    <xf numFmtId="0" fontId="35" fillId="14" borderId="0" xfId="0" applyFont="1" applyFill="1" applyAlignment="1"/>
    <xf numFmtId="0" fontId="32" fillId="14" borderId="0" xfId="0" applyFont="1" applyFill="1" applyAlignment="1"/>
    <xf numFmtId="0" fontId="37" fillId="15" borderId="0" xfId="0" applyFont="1" applyFill="1" applyAlignment="1"/>
    <xf numFmtId="0" fontId="36" fillId="15" borderId="0" xfId="0" applyFont="1" applyFill="1" applyAlignment="1">
      <alignment vertical="center"/>
    </xf>
    <xf numFmtId="0" fontId="0" fillId="0" borderId="0" xfId="0" applyFill="1" applyBorder="1" applyAlignment="1"/>
    <xf numFmtId="0" fontId="0" fillId="0" borderId="0" xfId="0" applyBorder="1" applyAlignment="1"/>
    <xf numFmtId="0" fontId="34" fillId="13" borderId="0" xfId="0" applyFont="1" applyFill="1" applyAlignment="1"/>
    <xf numFmtId="0" fontId="0" fillId="13" borderId="0" xfId="0" applyFill="1" applyBorder="1" applyAlignment="1"/>
    <xf numFmtId="0" fontId="34" fillId="13" borderId="0" xfId="0" applyFont="1" applyFill="1" applyAlignment="1">
      <alignment horizontal="center"/>
    </xf>
    <xf numFmtId="0" fontId="34"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0"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0" fillId="0" borderId="0" xfId="0" applyBorder="1" applyAlignment="1">
      <alignment vertical="top"/>
    </xf>
    <xf numFmtId="0" fontId="45" fillId="0" borderId="22" xfId="0" applyFont="1" applyBorder="1" applyAlignment="1">
      <alignment horizontal="left" vertical="center" wrapText="1"/>
    </xf>
    <xf numFmtId="0" fontId="14" fillId="0" borderId="22" xfId="0" applyFont="1" applyBorder="1" applyAlignment="1">
      <alignment vertical="center" wrapText="1"/>
    </xf>
    <xf numFmtId="0" fontId="14" fillId="0" borderId="22" xfId="0" applyFont="1" applyBorder="1" applyAlignment="1">
      <alignment horizontal="justify" vertical="center"/>
    </xf>
    <xf numFmtId="0" fontId="14" fillId="0" borderId="1" xfId="0" applyFont="1" applyBorder="1" applyAlignment="1">
      <alignment horizontal="left" vertical="top" wrapText="1" indent="1"/>
    </xf>
    <xf numFmtId="0" fontId="47" fillId="14" borderId="0" xfId="0" applyFont="1" applyFill="1" applyAlignment="1">
      <alignment horizontal="right" vertical="center"/>
    </xf>
    <xf numFmtId="0" fontId="33" fillId="0" borderId="0" xfId="0" applyFont="1" applyBorder="1" applyAlignment="1">
      <alignment horizontal="justify" vertical="justify" wrapText="1"/>
    </xf>
    <xf numFmtId="0" fontId="33" fillId="0" borderId="0" xfId="0" applyFont="1" applyAlignment="1">
      <alignment horizontal="justify" vertical="justify" wrapText="1"/>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2</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61733632"/>
        <c:axId val="161734024"/>
      </c:barChart>
      <c:catAx>
        <c:axId val="1617336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024"/>
        <c:crosses val="autoZero"/>
        <c:auto val="1"/>
        <c:lblAlgn val="ctr"/>
        <c:lblOffset val="100"/>
        <c:tickMarkSkip val="1"/>
        <c:noMultiLvlLbl val="0"/>
      </c:catAx>
      <c:valAx>
        <c:axId val="161734024"/>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3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1</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46878056"/>
        <c:axId val="146878448"/>
      </c:barChart>
      <c:catAx>
        <c:axId val="14687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448"/>
        <c:crosses val="autoZero"/>
        <c:auto val="1"/>
        <c:lblAlgn val="ctr"/>
        <c:lblOffset val="100"/>
        <c:tickMarkSkip val="1"/>
        <c:noMultiLvlLbl val="0"/>
      </c:catAx>
      <c:valAx>
        <c:axId val="14687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0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1</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46879232"/>
        <c:axId val="146879624"/>
      </c:barChart>
      <c:catAx>
        <c:axId val="14687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624"/>
        <c:crosses val="autoZero"/>
        <c:auto val="1"/>
        <c:lblAlgn val="ctr"/>
        <c:lblOffset val="100"/>
        <c:tickMarkSkip val="1"/>
        <c:noMultiLvlLbl val="0"/>
      </c:catAx>
      <c:valAx>
        <c:axId val="1468796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2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61301936"/>
        <c:axId val="161302328"/>
      </c:barChart>
      <c:catAx>
        <c:axId val="1613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2328"/>
        <c:crosses val="autoZero"/>
        <c:auto val="1"/>
        <c:lblAlgn val="ctr"/>
        <c:lblOffset val="100"/>
        <c:tickMarkSkip val="1"/>
        <c:noMultiLvlLbl val="0"/>
      </c:catAx>
      <c:valAx>
        <c:axId val="1613023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61303504"/>
        <c:axId val="161303896"/>
      </c:barChart>
      <c:catAx>
        <c:axId val="16130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896"/>
        <c:crosses val="autoZero"/>
        <c:auto val="1"/>
        <c:lblAlgn val="ctr"/>
        <c:lblOffset val="100"/>
        <c:tickMarkSkip val="1"/>
        <c:noMultiLvlLbl val="0"/>
      </c:catAx>
      <c:valAx>
        <c:axId val="161303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50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61303112"/>
        <c:axId val="161301544"/>
      </c:barChart>
      <c:catAx>
        <c:axId val="16130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544"/>
        <c:crosses val="autoZero"/>
        <c:auto val="1"/>
        <c:lblAlgn val="ctr"/>
        <c:lblOffset val="100"/>
        <c:tickMarkSkip val="1"/>
        <c:noMultiLvlLbl val="0"/>
      </c:catAx>
      <c:valAx>
        <c:axId val="161301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1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61304680"/>
        <c:axId val="161305072"/>
      </c:barChart>
      <c:catAx>
        <c:axId val="16130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072"/>
        <c:crosses val="autoZero"/>
        <c:auto val="1"/>
        <c:lblAlgn val="ctr"/>
        <c:lblOffset val="100"/>
        <c:tickMarkSkip val="1"/>
        <c:noMultiLvlLbl val="0"/>
      </c:catAx>
      <c:valAx>
        <c:axId val="161305072"/>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4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61305856"/>
        <c:axId val="161306248"/>
      </c:barChart>
      <c:catAx>
        <c:axId val="16130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6248"/>
        <c:crosses val="autoZero"/>
        <c:auto val="1"/>
        <c:lblAlgn val="ctr"/>
        <c:lblOffset val="100"/>
        <c:tickMarkSkip val="1"/>
        <c:noMultiLvlLbl val="0"/>
      </c:catAx>
      <c:valAx>
        <c:axId val="16130624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7"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609863</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
  <sheetViews>
    <sheetView showGridLines="0" showRowColHeaders="0" workbookViewId="0">
      <pane ySplit="2" topLeftCell="A3" activePane="bottomLeft" state="frozen"/>
      <selection pane="bottomLeft" activeCell="N38" sqref="N38"/>
    </sheetView>
  </sheetViews>
  <sheetFormatPr defaultRowHeight="15"/>
  <cols>
    <col min="1" max="1" width="3.85546875" customWidth="1"/>
    <col min="2" max="12" width="9.140625" customWidth="1"/>
  </cols>
  <sheetData>
    <row r="1" spans="1:12" ht="24" customHeight="1">
      <c r="A1" s="170" t="s">
        <v>77</v>
      </c>
      <c r="B1" s="169"/>
      <c r="C1" s="169"/>
      <c r="D1" s="169"/>
      <c r="E1" s="169"/>
      <c r="F1" s="169"/>
      <c r="G1" s="169"/>
      <c r="H1" s="169"/>
      <c r="I1" s="169"/>
      <c r="J1" s="169"/>
      <c r="K1" s="169"/>
    </row>
    <row r="2" spans="1:12" ht="21">
      <c r="A2" s="167" t="s">
        <v>60</v>
      </c>
      <c r="B2" s="168"/>
      <c r="C2" s="168"/>
      <c r="D2" s="168"/>
      <c r="E2" s="168"/>
      <c r="F2" s="168"/>
      <c r="G2" s="168"/>
      <c r="H2" s="168"/>
      <c r="I2" s="168"/>
      <c r="J2" s="168"/>
      <c r="K2" s="187" t="s">
        <v>94</v>
      </c>
    </row>
    <row r="4" spans="1:12">
      <c r="A4" s="165" t="s">
        <v>61</v>
      </c>
    </row>
    <row r="5" spans="1:12">
      <c r="A5" s="189" t="s">
        <v>83</v>
      </c>
      <c r="B5" s="189"/>
      <c r="C5" s="189"/>
      <c r="D5" s="189"/>
      <c r="E5" s="189"/>
      <c r="F5" s="189"/>
      <c r="G5" s="189"/>
      <c r="H5" s="189"/>
      <c r="I5" s="189"/>
      <c r="J5" s="189"/>
      <c r="K5" s="189"/>
    </row>
    <row r="6" spans="1:12">
      <c r="A6" s="189"/>
      <c r="B6" s="189"/>
      <c r="C6" s="189"/>
      <c r="D6" s="189"/>
      <c r="E6" s="189"/>
      <c r="F6" s="189"/>
      <c r="G6" s="189"/>
      <c r="H6" s="189"/>
      <c r="I6" s="189"/>
      <c r="J6" s="189"/>
      <c r="K6" s="189"/>
    </row>
    <row r="7" spans="1:12">
      <c r="A7" s="189"/>
      <c r="B7" s="189"/>
      <c r="C7" s="189"/>
      <c r="D7" s="189"/>
      <c r="E7" s="189"/>
      <c r="F7" s="189"/>
      <c r="G7" s="189"/>
      <c r="H7" s="189"/>
      <c r="I7" s="189"/>
      <c r="J7" s="189"/>
      <c r="K7" s="189"/>
    </row>
    <row r="8" spans="1:12">
      <c r="A8" s="189"/>
      <c r="B8" s="189"/>
      <c r="C8" s="189"/>
      <c r="D8" s="189"/>
      <c r="E8" s="189"/>
      <c r="F8" s="189"/>
      <c r="G8" s="189"/>
      <c r="H8" s="189"/>
      <c r="I8" s="189"/>
      <c r="J8" s="189"/>
      <c r="K8" s="189"/>
    </row>
    <row r="9" spans="1:12">
      <c r="A9" s="189"/>
      <c r="B9" s="189"/>
      <c r="C9" s="189"/>
      <c r="D9" s="189"/>
      <c r="E9" s="189"/>
      <c r="F9" s="189"/>
      <c r="G9" s="189"/>
      <c r="H9" s="189"/>
      <c r="I9" s="189"/>
      <c r="J9" s="189"/>
      <c r="K9" s="189"/>
    </row>
    <row r="10" spans="1:12">
      <c r="B10" s="171"/>
      <c r="C10" s="171"/>
      <c r="D10" s="172"/>
      <c r="E10" s="172"/>
      <c r="F10" s="172"/>
      <c r="G10" s="172"/>
      <c r="H10" s="172"/>
      <c r="I10" s="172"/>
      <c r="J10" s="172"/>
      <c r="K10" s="172"/>
    </row>
    <row r="11" spans="1:12">
      <c r="A11" s="175" t="s">
        <v>69</v>
      </c>
      <c r="B11" s="176" t="s">
        <v>62</v>
      </c>
      <c r="C11" s="174"/>
      <c r="D11" s="174"/>
      <c r="E11" s="174"/>
      <c r="F11" s="174"/>
      <c r="G11" s="174"/>
      <c r="H11" s="174"/>
      <c r="I11" s="174"/>
      <c r="J11" s="174"/>
      <c r="K11" s="174"/>
      <c r="L11" s="172"/>
    </row>
    <row r="12" spans="1:12">
      <c r="B12" s="164" t="s">
        <v>63</v>
      </c>
    </row>
    <row r="13" spans="1:12">
      <c r="B13" s="164" t="s">
        <v>64</v>
      </c>
    </row>
    <row r="14" spans="1:12">
      <c r="B14" s="164" t="s">
        <v>65</v>
      </c>
    </row>
    <row r="15" spans="1:12">
      <c r="B15" s="164" t="s">
        <v>66</v>
      </c>
    </row>
    <row r="16" spans="1:12">
      <c r="B16" s="164" t="s">
        <v>67</v>
      </c>
    </row>
    <row r="17" spans="1:13">
      <c r="B17" s="164" t="s">
        <v>68</v>
      </c>
    </row>
    <row r="19" spans="1:13">
      <c r="A19" s="175" t="s">
        <v>70</v>
      </c>
      <c r="B19" s="173" t="s">
        <v>71</v>
      </c>
      <c r="C19" s="166"/>
      <c r="D19" s="166"/>
      <c r="E19" s="166"/>
      <c r="F19" s="166"/>
      <c r="G19" s="166"/>
      <c r="H19" s="166"/>
      <c r="I19" s="166"/>
      <c r="J19" s="166"/>
      <c r="K19" s="166"/>
    </row>
    <row r="20" spans="1:13">
      <c r="B20" s="164" t="s">
        <v>81</v>
      </c>
    </row>
    <row r="21" spans="1:13">
      <c r="B21" s="164" t="s">
        <v>72</v>
      </c>
    </row>
    <row r="22" spans="1:13">
      <c r="B22" s="164" t="s">
        <v>73</v>
      </c>
    </row>
    <row r="23" spans="1:13">
      <c r="B23" s="164" t="s">
        <v>76</v>
      </c>
    </row>
    <row r="24" spans="1:13">
      <c r="B24" s="164" t="s">
        <v>84</v>
      </c>
    </row>
    <row r="25" spans="1:13">
      <c r="B25" s="164" t="s">
        <v>78</v>
      </c>
    </row>
    <row r="26" spans="1:13">
      <c r="B26" s="164" t="s">
        <v>79</v>
      </c>
    </row>
    <row r="28" spans="1:13">
      <c r="A28" s="175" t="s">
        <v>80</v>
      </c>
      <c r="B28" s="173" t="s">
        <v>24</v>
      </c>
      <c r="C28" s="166"/>
      <c r="D28" s="166"/>
      <c r="E28" s="166"/>
      <c r="F28" s="166"/>
      <c r="G28" s="166"/>
      <c r="H28" s="166"/>
      <c r="I28" s="166"/>
      <c r="J28" s="166"/>
      <c r="K28" s="166"/>
    </row>
    <row r="29" spans="1:13" ht="15" customHeight="1">
      <c r="B29" s="189" t="s">
        <v>85</v>
      </c>
      <c r="C29" s="189"/>
      <c r="D29" s="189"/>
      <c r="E29" s="189"/>
      <c r="F29" s="189"/>
      <c r="G29" s="189"/>
      <c r="H29" s="189"/>
      <c r="I29" s="189"/>
      <c r="J29" s="189"/>
      <c r="K29" s="189"/>
      <c r="M29" s="164"/>
    </row>
    <row r="30" spans="1:13">
      <c r="B30" s="189"/>
      <c r="C30" s="189"/>
      <c r="D30" s="189"/>
      <c r="E30" s="189"/>
      <c r="F30" s="189"/>
      <c r="G30" s="189"/>
      <c r="H30" s="189"/>
      <c r="I30" s="189"/>
      <c r="J30" s="189"/>
      <c r="K30" s="189"/>
      <c r="M30" s="164"/>
    </row>
    <row r="31" spans="1:13">
      <c r="B31" s="189"/>
      <c r="C31" s="189"/>
      <c r="D31" s="189"/>
      <c r="E31" s="189"/>
      <c r="F31" s="189"/>
      <c r="G31" s="189"/>
      <c r="H31" s="189"/>
      <c r="I31" s="189"/>
      <c r="J31" s="189"/>
      <c r="K31" s="189"/>
      <c r="M31" s="164"/>
    </row>
    <row r="32" spans="1:13">
      <c r="B32" s="189"/>
      <c r="C32" s="189"/>
      <c r="D32" s="189"/>
      <c r="E32" s="189"/>
      <c r="F32" s="189"/>
      <c r="G32" s="189"/>
      <c r="H32" s="189"/>
      <c r="I32" s="189"/>
      <c r="J32" s="189"/>
      <c r="K32" s="189"/>
      <c r="M32" s="164"/>
    </row>
    <row r="33" spans="1:11">
      <c r="B33" s="189"/>
      <c r="C33" s="189"/>
      <c r="D33" s="189"/>
      <c r="E33" s="189"/>
      <c r="F33" s="189"/>
      <c r="G33" s="189"/>
      <c r="H33" s="189"/>
      <c r="I33" s="189"/>
      <c r="J33" s="189"/>
      <c r="K33" s="189"/>
    </row>
    <row r="34" spans="1:11">
      <c r="B34" s="189"/>
      <c r="C34" s="189"/>
      <c r="D34" s="189"/>
      <c r="E34" s="189"/>
      <c r="F34" s="189"/>
      <c r="G34" s="189"/>
      <c r="H34" s="189"/>
      <c r="I34" s="189"/>
      <c r="J34" s="189"/>
      <c r="K34" s="189"/>
    </row>
    <row r="36" spans="1:11">
      <c r="A36" s="175" t="s">
        <v>82</v>
      </c>
      <c r="B36" s="173" t="s">
        <v>129</v>
      </c>
      <c r="C36" s="166"/>
      <c r="D36" s="166"/>
      <c r="E36" s="166"/>
      <c r="F36" s="166"/>
      <c r="G36" s="166"/>
      <c r="H36" s="166"/>
      <c r="I36" s="166"/>
      <c r="J36" s="166"/>
      <c r="K36" s="166"/>
    </row>
    <row r="37" spans="1:11" ht="15" customHeight="1">
      <c r="A37" s="182">
        <v>1</v>
      </c>
      <c r="B37" s="188" t="s">
        <v>100</v>
      </c>
      <c r="C37" s="188"/>
      <c r="D37" s="188"/>
      <c r="E37" s="188"/>
      <c r="F37" s="188"/>
      <c r="G37" s="188"/>
      <c r="H37" s="188"/>
      <c r="I37" s="188"/>
      <c r="J37" s="188"/>
      <c r="K37" s="188"/>
    </row>
    <row r="38" spans="1:11">
      <c r="A38" s="182"/>
      <c r="B38" s="188"/>
      <c r="C38" s="188"/>
      <c r="D38" s="188"/>
      <c r="E38" s="188"/>
      <c r="F38" s="188"/>
      <c r="G38" s="188"/>
      <c r="H38" s="188"/>
      <c r="I38" s="188"/>
      <c r="J38" s="188"/>
      <c r="K38" s="188"/>
    </row>
    <row r="39" spans="1:11">
      <c r="A39" s="182"/>
      <c r="B39" s="188"/>
      <c r="C39" s="188"/>
      <c r="D39" s="188"/>
      <c r="E39" s="188"/>
      <c r="F39" s="188"/>
      <c r="G39" s="188"/>
      <c r="H39" s="188"/>
      <c r="I39" s="188"/>
      <c r="J39" s="188"/>
      <c r="K39" s="188"/>
    </row>
    <row r="40" spans="1:11">
      <c r="A40" s="182"/>
      <c r="B40" s="188"/>
      <c r="C40" s="188"/>
      <c r="D40" s="188"/>
      <c r="E40" s="188"/>
      <c r="F40" s="188"/>
      <c r="G40" s="188"/>
      <c r="H40" s="188"/>
      <c r="I40" s="188"/>
      <c r="J40" s="188"/>
      <c r="K40" s="188"/>
    </row>
    <row r="41" spans="1:11">
      <c r="A41" s="182">
        <v>2</v>
      </c>
      <c r="B41" s="188" t="s">
        <v>101</v>
      </c>
      <c r="C41" s="188"/>
      <c r="D41" s="188"/>
      <c r="E41" s="188"/>
      <c r="F41" s="188"/>
      <c r="G41" s="188"/>
      <c r="H41" s="188"/>
      <c r="I41" s="188"/>
      <c r="J41" s="188"/>
      <c r="K41" s="188"/>
    </row>
    <row r="42" spans="1:11">
      <c r="A42" s="182">
        <v>3</v>
      </c>
      <c r="B42" s="188" t="s">
        <v>102</v>
      </c>
      <c r="C42" s="188"/>
      <c r="D42" s="188"/>
      <c r="E42" s="188"/>
      <c r="F42" s="188"/>
      <c r="G42" s="188"/>
      <c r="H42" s="188"/>
      <c r="I42" s="188"/>
      <c r="J42" s="188"/>
      <c r="K42" s="188"/>
    </row>
    <row r="43" spans="1:11">
      <c r="A43" s="182"/>
      <c r="B43" s="188"/>
      <c r="C43" s="188"/>
      <c r="D43" s="188"/>
      <c r="E43" s="188"/>
      <c r="F43" s="188"/>
      <c r="G43" s="188"/>
      <c r="H43" s="188"/>
      <c r="I43" s="188"/>
      <c r="J43" s="188"/>
      <c r="K43" s="188"/>
    </row>
    <row r="44" spans="1:11">
      <c r="A44" s="182">
        <v>4</v>
      </c>
      <c r="B44" s="188" t="s">
        <v>103</v>
      </c>
      <c r="C44" s="188"/>
      <c r="D44" s="188"/>
      <c r="E44" s="188"/>
      <c r="F44" s="188"/>
      <c r="G44" s="188"/>
      <c r="H44" s="188"/>
      <c r="I44" s="188"/>
      <c r="J44" s="188"/>
      <c r="K44" s="188"/>
    </row>
    <row r="45" spans="1:11">
      <c r="A45" s="182">
        <v>5</v>
      </c>
      <c r="B45" s="188" t="s">
        <v>104</v>
      </c>
      <c r="C45" s="188"/>
      <c r="D45" s="188"/>
      <c r="E45" s="188"/>
      <c r="F45" s="188"/>
      <c r="G45" s="188"/>
      <c r="H45" s="188"/>
      <c r="I45" s="188"/>
      <c r="J45" s="188"/>
      <c r="K45" s="188"/>
    </row>
    <row r="46" spans="1:11">
      <c r="A46" s="182"/>
      <c r="B46" s="188"/>
      <c r="C46" s="188"/>
      <c r="D46" s="188"/>
      <c r="E46" s="188"/>
      <c r="F46" s="188"/>
      <c r="G46" s="188"/>
      <c r="H46" s="188"/>
      <c r="I46" s="188"/>
      <c r="J46" s="188"/>
      <c r="K46" s="188"/>
    </row>
  </sheetData>
  <mergeCells count="7">
    <mergeCell ref="B44:K44"/>
    <mergeCell ref="B45:K46"/>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31.140625" style="104" bestFit="1"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18"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0</v>
      </c>
      <c r="D1" s="109" t="s">
        <v>134</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1</v>
      </c>
      <c r="D2" s="109" t="s">
        <v>49</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2</v>
      </c>
      <c r="D3" s="109" t="s">
        <v>75</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74</v>
      </c>
      <c r="D4" s="161">
        <v>43010</v>
      </c>
      <c r="E4" s="109"/>
      <c r="F4" s="109"/>
      <c r="G4" s="109"/>
      <c r="H4" s="109"/>
      <c r="I4" s="109"/>
      <c r="J4" s="109"/>
      <c r="K4" s="109"/>
      <c r="L4" s="109"/>
      <c r="M4" s="109"/>
      <c r="N4" s="109"/>
      <c r="O4" s="109"/>
      <c r="P4" s="109"/>
      <c r="Q4" s="109"/>
      <c r="R4" s="109"/>
      <c r="S4" s="109" t="s">
        <v>3</v>
      </c>
      <c r="T4" s="107"/>
      <c r="U4" s="107"/>
      <c r="V4" s="106"/>
      <c r="W4" s="107"/>
      <c r="X4" s="107"/>
      <c r="Y4" s="107"/>
      <c r="Z4" s="107"/>
      <c r="AA4" s="107"/>
      <c r="AB4" s="107"/>
      <c r="AC4" s="107"/>
      <c r="AD4" s="127"/>
    </row>
    <row r="5" spans="1:35" ht="15.95" customHeight="1">
      <c r="A5" s="111"/>
      <c r="B5" s="111"/>
      <c r="C5" s="111"/>
      <c r="D5" s="112"/>
      <c r="E5" s="111"/>
      <c r="F5" s="111"/>
      <c r="G5" s="111" t="s">
        <v>87</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4</v>
      </c>
      <c r="B6" s="111"/>
      <c r="C6" s="114" t="s">
        <v>5</v>
      </c>
      <c r="D6" s="159" t="s">
        <v>52</v>
      </c>
      <c r="E6" s="111"/>
      <c r="F6" s="111"/>
      <c r="G6" s="115" t="s">
        <v>89</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1" t="s">
        <v>94</v>
      </c>
      <c r="B7" s="115"/>
      <c r="C7" s="114" t="s">
        <v>6</v>
      </c>
      <c r="D7" s="158" t="s">
        <v>133</v>
      </c>
      <c r="E7" s="111"/>
      <c r="F7" s="111"/>
      <c r="G7" s="115" t="s">
        <v>86</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99" t="s">
        <v>7</v>
      </c>
      <c r="B9" s="199" t="s">
        <v>8</v>
      </c>
      <c r="C9" s="200" t="s">
        <v>9</v>
      </c>
      <c r="D9" s="201" t="s">
        <v>10</v>
      </c>
      <c r="E9" s="193" t="s">
        <v>88</v>
      </c>
      <c r="F9" s="194"/>
      <c r="G9" s="194"/>
      <c r="H9" s="121"/>
      <c r="I9" s="121"/>
      <c r="J9" s="121"/>
      <c r="K9" s="119"/>
      <c r="L9" s="119"/>
      <c r="M9" s="119"/>
      <c r="N9" s="119"/>
      <c r="O9" s="125"/>
      <c r="P9" s="125"/>
      <c r="Q9" s="125"/>
      <c r="R9" s="125"/>
      <c r="S9" s="125"/>
      <c r="T9" s="125"/>
      <c r="U9" s="125"/>
      <c r="V9" s="125"/>
      <c r="W9" s="125"/>
      <c r="X9" s="125"/>
      <c r="Y9" s="125"/>
      <c r="Z9" s="125"/>
      <c r="AA9" s="125"/>
      <c r="AB9" s="125"/>
      <c r="AC9" s="125"/>
      <c r="AD9" s="190" t="s">
        <v>97</v>
      </c>
    </row>
    <row r="10" spans="1:35" s="103" customFormat="1">
      <c r="A10" s="199"/>
      <c r="B10" s="199"/>
      <c r="C10" s="200"/>
      <c r="D10" s="201"/>
      <c r="E10" s="195"/>
      <c r="F10" s="196"/>
      <c r="G10" s="196"/>
      <c r="H10" s="121"/>
      <c r="I10" s="121"/>
      <c r="J10" s="121"/>
      <c r="K10" s="120"/>
      <c r="L10" s="120"/>
      <c r="M10" s="120"/>
      <c r="N10" s="120"/>
      <c r="O10" s="126"/>
      <c r="P10" s="126"/>
      <c r="Q10" s="126"/>
      <c r="R10" s="126"/>
      <c r="S10" s="126"/>
      <c r="T10" s="126"/>
      <c r="U10" s="126"/>
      <c r="V10" s="126"/>
      <c r="W10" s="126"/>
      <c r="X10" s="126"/>
      <c r="Y10" s="126"/>
      <c r="Z10" s="126"/>
      <c r="AA10" s="126"/>
      <c r="AB10" s="129"/>
      <c r="AC10" s="129"/>
      <c r="AD10" s="191"/>
    </row>
    <row r="11" spans="1:35" ht="56.25" customHeight="1">
      <c r="A11" s="199"/>
      <c r="B11" s="199"/>
      <c r="C11" s="200"/>
      <c r="D11" s="199"/>
      <c r="E11" s="121" t="s">
        <v>90</v>
      </c>
      <c r="F11" s="121" t="s">
        <v>135</v>
      </c>
      <c r="G11" s="121" t="s">
        <v>92</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2"/>
    </row>
    <row r="12" spans="1:35" s="103" customFormat="1" ht="24.95" customHeight="1">
      <c r="A12" s="122">
        <v>1</v>
      </c>
      <c r="B12" s="123" t="s">
        <v>54</v>
      </c>
      <c r="C12" s="124">
        <v>123356789413</v>
      </c>
      <c r="D12" s="122" t="s">
        <v>13</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12</v>
      </c>
      <c r="AI12" s="178">
        <v>2</v>
      </c>
    </row>
    <row r="13" spans="1:35" s="103" customFormat="1" ht="24.95" customHeight="1">
      <c r="A13" s="122">
        <v>2</v>
      </c>
      <c r="B13" s="123" t="s">
        <v>55</v>
      </c>
      <c r="C13" s="124">
        <v>133456789412</v>
      </c>
      <c r="D13" s="122" t="s">
        <v>12</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13</v>
      </c>
    </row>
    <row r="14" spans="1:35" s="103" customFormat="1" ht="24.95" customHeight="1">
      <c r="A14" s="122">
        <v>3</v>
      </c>
      <c r="B14" s="123" t="s">
        <v>56</v>
      </c>
      <c r="C14" s="124">
        <v>120001789413</v>
      </c>
      <c r="D14" s="122" t="s">
        <v>13</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12</v>
      </c>
    </row>
    <row r="15" spans="1:35" s="103" customFormat="1" ht="24.95" customHeight="1">
      <c r="A15" s="122">
        <v>4</v>
      </c>
      <c r="B15" s="123" t="s">
        <v>57</v>
      </c>
      <c r="C15" s="124">
        <v>123876789416</v>
      </c>
      <c r="D15" s="122" t="s">
        <v>12</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13</v>
      </c>
    </row>
    <row r="16" spans="1:35" s="103" customFormat="1" ht="24.95" customHeight="1">
      <c r="A16" s="122">
        <v>5</v>
      </c>
      <c r="B16" s="123" t="s">
        <v>58</v>
      </c>
      <c r="C16" s="124">
        <v>126100089417</v>
      </c>
      <c r="D16" s="122" t="s">
        <v>13</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12</v>
      </c>
    </row>
    <row r="17" spans="1:35" s="103" customFormat="1" ht="24.95" customHeight="1">
      <c r="A17" s="122">
        <v>6</v>
      </c>
      <c r="B17" s="123" t="s">
        <v>59</v>
      </c>
      <c r="C17" s="124">
        <v>149990009413</v>
      </c>
      <c r="D17" s="122" t="s">
        <v>13</v>
      </c>
      <c r="E17" s="122">
        <v>6</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13</v>
      </c>
    </row>
    <row r="18" spans="1:35" s="103" customFormat="1" ht="24.95" customHeight="1">
      <c r="A18" s="122">
        <v>7</v>
      </c>
      <c r="B18" s="123" t="s">
        <v>98</v>
      </c>
      <c r="C18" s="124">
        <v>234567</v>
      </c>
      <c r="D18" s="122" t="s">
        <v>99</v>
      </c>
      <c r="E18" s="122">
        <v>5</v>
      </c>
      <c r="F18" s="122">
        <v>6</v>
      </c>
      <c r="G18" s="122">
        <v>1</v>
      </c>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v>1</v>
      </c>
      <c r="AF18" s="132">
        <v>6</v>
      </c>
      <c r="AG18" s="132" t="s">
        <v>12</v>
      </c>
    </row>
    <row r="19" spans="1:35" s="103" customFormat="1" ht="24.95" customHeigh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13</v>
      </c>
      <c r="AH19" s="135"/>
      <c r="AI19" s="135"/>
    </row>
    <row r="20" spans="1:35" s="103" customFormat="1" ht="24.95" customHeigh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12</v>
      </c>
      <c r="AH20" s="135"/>
      <c r="AI20" s="135"/>
    </row>
    <row r="21" spans="1:35" s="103" customFormat="1" ht="24.95" customHeigh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13</v>
      </c>
      <c r="AH21" s="135"/>
      <c r="AI21" s="135"/>
    </row>
    <row r="22" spans="1:35" s="103" customFormat="1" ht="24.95" customHeigh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ht="24.95" customHeigh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ht="24.95" customHeigh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ht="24.95" customHeigh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ht="24.95" customHeigh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ht="24.95" customHeigh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ht="24.95" customHeigh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ht="24.95" customHeigh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ht="24.95" customHeigh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ht="22.5" customHeigh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ht="22.5" customHeigh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ht="22.5" customHeigh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ht="22.5" customHeigh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ht="22.5" customHeigh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ht="22.5" customHeigh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ht="22.5" customHeight="1">
      <c r="A37" s="122">
        <v>26</v>
      </c>
      <c r="B37" s="160"/>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ht="22.5" customHeigh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ht="22.5" customHeigh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ht="22.5" customHeigh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ht="22.5" customHeigh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hidden="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hidden="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hidden="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hidden="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hidden="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hidden="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hidden="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hidden="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hidden="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hidden="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hidden="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hidden="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hidden="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hidden="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hidden="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hidden="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hidden="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hidden="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hidden="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hidden="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hidden="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hidden="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hidden="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hidden="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197"/>
      <c r="G66" s="197"/>
      <c r="H66" s="197"/>
      <c r="I66" s="197"/>
      <c r="J66" s="197"/>
      <c r="K66" s="197"/>
      <c r="L66" s="197"/>
      <c r="M66" s="197"/>
      <c r="N66" s="197"/>
      <c r="O66" s="197"/>
      <c r="P66" s="197"/>
      <c r="Q66" s="197"/>
      <c r="R66" s="197"/>
      <c r="S66" s="197"/>
      <c r="T66" s="137"/>
      <c r="U66" s="137"/>
      <c r="V66" s="137"/>
      <c r="W66" s="137"/>
      <c r="X66" s="137"/>
      <c r="Y66" s="137"/>
      <c r="Z66" s="137"/>
      <c r="AA66" s="137"/>
      <c r="AB66" s="137"/>
      <c r="AC66" s="137"/>
      <c r="AD66" s="150"/>
      <c r="AF66" s="151"/>
      <c r="AG66" s="151"/>
    </row>
    <row r="67" spans="1:33" ht="15.95" customHeight="1">
      <c r="A67" s="139"/>
      <c r="B67" s="140"/>
      <c r="C67" s="140"/>
      <c r="D67" s="141"/>
      <c r="E67" s="140"/>
      <c r="F67" s="198"/>
      <c r="G67" s="198"/>
      <c r="H67" s="198"/>
      <c r="I67" s="198"/>
      <c r="J67" s="198"/>
      <c r="K67" s="198"/>
      <c r="L67" s="198"/>
      <c r="M67" s="198"/>
      <c r="N67" s="198"/>
      <c r="O67" s="198"/>
      <c r="P67" s="198"/>
      <c r="Q67" s="198"/>
      <c r="R67" s="198"/>
      <c r="S67" s="198"/>
      <c r="T67" s="140"/>
      <c r="U67" s="140"/>
      <c r="V67" s="140"/>
      <c r="W67" s="140"/>
      <c r="X67" s="140"/>
      <c r="Y67" s="140"/>
      <c r="Z67" s="140"/>
      <c r="AA67" s="140"/>
      <c r="AB67" s="140"/>
      <c r="AC67" s="140"/>
      <c r="AD67" s="152"/>
      <c r="AF67" s="151"/>
      <c r="AG67" s="151"/>
    </row>
    <row r="68" spans="1:33" ht="15.95" customHeight="1">
      <c r="A68" s="139"/>
      <c r="B68" s="140"/>
      <c r="C68" s="140"/>
      <c r="D68" s="141"/>
      <c r="E68" s="140"/>
      <c r="F68" s="198"/>
      <c r="G68" s="198"/>
      <c r="H68" s="198"/>
      <c r="I68" s="198"/>
      <c r="J68" s="198"/>
      <c r="K68" s="198"/>
      <c r="L68" s="198"/>
      <c r="M68" s="198"/>
      <c r="N68" s="198"/>
      <c r="O68" s="198"/>
      <c r="P68" s="198"/>
      <c r="Q68" s="198"/>
      <c r="R68" s="198"/>
      <c r="S68" s="198"/>
      <c r="T68" s="140"/>
      <c r="U68" s="140"/>
      <c r="V68" s="140"/>
      <c r="W68" s="140"/>
      <c r="X68" s="140"/>
      <c r="Y68" s="140"/>
      <c r="Z68" s="140"/>
      <c r="AA68" s="140"/>
      <c r="AB68" s="140"/>
      <c r="AC68" s="140"/>
      <c r="AD68" s="152"/>
      <c r="AF68" s="151"/>
      <c r="AG68" s="151"/>
    </row>
    <row r="69" spans="1:33" ht="15.95" customHeight="1">
      <c r="A69" s="143"/>
      <c r="B69" s="140" t="s">
        <v>14</v>
      </c>
      <c r="C69" s="140"/>
      <c r="D69" s="141"/>
      <c r="E69" s="140"/>
      <c r="F69" s="198"/>
      <c r="G69" s="198"/>
      <c r="H69" s="198"/>
      <c r="I69" s="198"/>
      <c r="J69" s="198"/>
      <c r="K69" s="198"/>
      <c r="L69" s="198"/>
      <c r="M69" s="198"/>
      <c r="N69" s="198"/>
      <c r="O69" s="198"/>
      <c r="P69" s="198"/>
      <c r="Q69" s="198"/>
      <c r="R69" s="198"/>
      <c r="S69" s="198"/>
      <c r="T69" s="140"/>
      <c r="U69" s="140"/>
      <c r="V69" s="140"/>
      <c r="W69" s="140"/>
      <c r="X69" s="140"/>
      <c r="Y69" s="140"/>
      <c r="Z69" s="140"/>
      <c r="AA69" s="140"/>
      <c r="AB69" s="140"/>
      <c r="AC69" s="140"/>
      <c r="AD69" s="152"/>
      <c r="AF69" s="151"/>
      <c r="AG69" s="151"/>
    </row>
    <row r="70" spans="1:33">
      <c r="A70" s="143"/>
      <c r="B70" s="144" t="s">
        <v>51</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50</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7" t="str">
        <f>$D$1</f>
        <v>SMK SUNGAI SIPUT</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F69:S69"/>
    <mergeCell ref="A9:A11"/>
    <mergeCell ref="B9:B11"/>
    <mergeCell ref="C9:C11"/>
    <mergeCell ref="D9:D11"/>
    <mergeCell ref="AD9:AD11"/>
    <mergeCell ref="E9:G10"/>
    <mergeCell ref="F66:S66"/>
    <mergeCell ref="F67:S67"/>
    <mergeCell ref="F68:S68"/>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B15" sqref="B15:D15"/>
    </sheetView>
  </sheetViews>
  <sheetFormatPr defaultRowHeight="16.5" zeroHeight="1"/>
  <cols>
    <col min="1" max="1" width="3.7109375" style="1" customWidth="1"/>
    <col min="2" max="3" width="9.140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225" t="str">
        <f>'REKOD PRESTASI MURID'!$D$1</f>
        <v>SMK SUNGAI SIPUT</v>
      </c>
      <c r="C1" s="225"/>
      <c r="D1" s="225"/>
      <c r="E1" s="225"/>
      <c r="F1" s="225"/>
      <c r="G1" s="57"/>
      <c r="H1" s="56"/>
    </row>
    <row r="2" spans="1:11" s="52" customFormat="1" ht="21" customHeight="1">
      <c r="A2" s="57"/>
      <c r="B2" s="225" t="str">
        <f>'REKOD PRESTASI MURID'!$D$2</f>
        <v xml:space="preserve">KLANG, </v>
      </c>
      <c r="C2" s="225"/>
      <c r="D2" s="225"/>
      <c r="E2" s="225"/>
      <c r="F2" s="225"/>
      <c r="G2" s="57"/>
      <c r="H2" s="56"/>
    </row>
    <row r="3" spans="1:11" s="52" customFormat="1" ht="21" customHeight="1">
      <c r="A3" s="57"/>
      <c r="B3" s="225" t="str">
        <f>'REKOD PRESTASI MURID'!$D$3</f>
        <v>SELANGOR</v>
      </c>
      <c r="C3" s="225"/>
      <c r="D3" s="225"/>
      <c r="E3" s="225"/>
      <c r="F3" s="225"/>
      <c r="G3" s="57"/>
      <c r="H3" s="56"/>
    </row>
    <row r="4" spans="1:11" s="52" customFormat="1" ht="21" customHeight="1">
      <c r="A4" s="58"/>
      <c r="B4" s="226">
        <f>'REKOD PRESTASI MURID'!$D$4</f>
        <v>43010</v>
      </c>
      <c r="C4" s="226"/>
      <c r="D4" s="226"/>
      <c r="E4" s="226"/>
      <c r="F4" s="226"/>
      <c r="G4" s="58"/>
      <c r="H4" s="227" t="s">
        <v>15</v>
      </c>
      <c r="I4" s="227"/>
      <c r="J4" s="227"/>
    </row>
    <row r="5" spans="1:11">
      <c r="A5" s="7"/>
      <c r="B5" s="7"/>
      <c r="C5" s="7"/>
      <c r="D5" s="7"/>
      <c r="E5" s="7"/>
      <c r="F5" s="7"/>
      <c r="G5" s="7"/>
      <c r="H5" s="59"/>
      <c r="I5" s="98"/>
      <c r="J5" s="98"/>
    </row>
    <row r="6" spans="1:11" ht="18.75">
      <c r="A6" s="7"/>
      <c r="B6" s="60" t="str">
        <f>'REKOD PRESTASI MURID'!$A$7</f>
        <v>BAHASA KADAZANDUSUN</v>
      </c>
      <c r="C6" s="7"/>
      <c r="D6" s="7"/>
      <c r="E6" s="7"/>
      <c r="F6" s="7"/>
      <c r="G6" s="7"/>
      <c r="H6" s="59"/>
      <c r="I6" s="99">
        <v>7</v>
      </c>
      <c r="J6" s="98"/>
    </row>
    <row r="7" spans="1:11">
      <c r="A7" s="7"/>
      <c r="B7" s="7"/>
      <c r="C7" s="7"/>
      <c r="D7" s="7"/>
      <c r="E7" s="7"/>
      <c r="F7" s="7"/>
      <c r="G7" s="7"/>
      <c r="H7" s="61">
        <v>1</v>
      </c>
      <c r="I7" s="61" t="str">
        <f>'REKOD PRESTASI MURID'!B12</f>
        <v>AHMAD BIN SULAIMAN</v>
      </c>
      <c r="J7" s="61" t="str">
        <f t="shared" ref="J7:J24" si="0">IF(I7=0,"",H7&amp;"  "&amp;I7)</f>
        <v>1  AHMAD BIN SULAIMAN</v>
      </c>
      <c r="K7" s="1">
        <f>'REKOD PRESTASI MURID'!AI12</f>
        <v>2</v>
      </c>
    </row>
    <row r="8" spans="1:11">
      <c r="A8" s="7"/>
      <c r="B8" s="202" t="s">
        <v>16</v>
      </c>
      <c r="C8" s="203"/>
      <c r="D8" s="62" t="str">
        <f>VLOOKUP($I$6,H7:J69,2)</f>
        <v>aaaaa</v>
      </c>
      <c r="E8" s="63"/>
      <c r="F8" s="18"/>
      <c r="G8" s="7"/>
      <c r="H8" s="61">
        <v>2</v>
      </c>
      <c r="I8" s="61" t="str">
        <f>'REKOD PRESTASI MURID'!B13</f>
        <v>SITI ROKIAH BINTI ALI</v>
      </c>
      <c r="J8" s="61" t="str">
        <f t="shared" si="0"/>
        <v>2  SITI ROKIAH BINTI ALI</v>
      </c>
      <c r="K8" s="1" t="str">
        <f>'REKOD PRESTASI MURID'!G6</f>
        <v>Pentaksiran Pertengahan Tahun</v>
      </c>
    </row>
    <row r="9" spans="1:11">
      <c r="A9" s="7"/>
      <c r="B9" s="205" t="s">
        <v>17</v>
      </c>
      <c r="C9" s="206"/>
      <c r="D9" s="66">
        <f>VLOOKUP($I$6,'REKOD PRESTASI MURID'!$A$12:$D$65,3)</f>
        <v>234567</v>
      </c>
      <c r="E9" s="67"/>
      <c r="F9" s="18"/>
      <c r="G9" s="7"/>
      <c r="H9" s="61">
        <v>3</v>
      </c>
      <c r="I9" s="61" t="str">
        <f>'REKOD PRESTASI MURID'!B14</f>
        <v>MOHD RAMLI BIN SHUKRI</v>
      </c>
      <c r="J9" s="61" t="str">
        <f t="shared" si="0"/>
        <v>3  MOHD RAMLI BIN SHUKRI</v>
      </c>
      <c r="K9" s="1" t="str">
        <f>'REKOD PRESTASI MURID'!G7</f>
        <v>Pentaksiran Akhir tahun</v>
      </c>
    </row>
    <row r="10" spans="1:11">
      <c r="A10" s="7"/>
      <c r="B10" s="205" t="s">
        <v>18</v>
      </c>
      <c r="C10" s="206"/>
      <c r="D10" s="68" t="str">
        <f>VLOOKUP($I$6,'REKOD PRESTASI MURID'!$A$12:$D$65,4)</f>
        <v>p</v>
      </c>
      <c r="E10" s="69"/>
      <c r="F10" s="18"/>
      <c r="G10" s="7"/>
      <c r="H10" s="61">
        <v>4</v>
      </c>
      <c r="I10" s="61" t="str">
        <f>'REKOD PRESTASI MURID'!B15</f>
        <v>NORAINI BINTI KASIM</v>
      </c>
      <c r="J10" s="61" t="str">
        <f t="shared" si="0"/>
        <v>4  NORAINI BINTI KASIM</v>
      </c>
    </row>
    <row r="11" spans="1:11">
      <c r="A11" s="7"/>
      <c r="B11" s="205" t="s">
        <v>19</v>
      </c>
      <c r="C11" s="206"/>
      <c r="D11" s="68" t="str">
        <f>'REKOD PRESTASI MURID'!D7</f>
        <v>TINGKATAN 3 USAHA</v>
      </c>
      <c r="E11" s="69"/>
      <c r="F11" s="18"/>
      <c r="G11" s="7"/>
      <c r="H11" s="61">
        <v>5</v>
      </c>
      <c r="I11" s="61" t="str">
        <f>'REKOD PRESTASI MURID'!B16</f>
        <v>ALIAS BIN OMAR</v>
      </c>
      <c r="J11" s="61" t="str">
        <f t="shared" si="0"/>
        <v>5  ALIAS BIN OMAR</v>
      </c>
    </row>
    <row r="12" spans="1:11">
      <c r="A12" s="7"/>
      <c r="B12" s="64" t="s">
        <v>20</v>
      </c>
      <c r="C12" s="65"/>
      <c r="D12" s="68" t="str">
        <f>'REKOD PRESTASI MURID'!$D$6</f>
        <v>PN. SUZILA MOHAMED</v>
      </c>
      <c r="E12" s="69"/>
      <c r="F12" s="18"/>
      <c r="G12" s="7"/>
      <c r="H12" s="61">
        <v>6</v>
      </c>
      <c r="I12" s="61" t="str">
        <f>'REKOD PRESTASI MURID'!B17</f>
        <v>ABDUL HAKIM BIN KAMARUZAMAN</v>
      </c>
      <c r="J12" s="61" t="str">
        <f t="shared" si="0"/>
        <v>6  ABDUL HAKIM BIN KAMARUZAMAN</v>
      </c>
      <c r="K12" s="96"/>
    </row>
    <row r="13" spans="1:11">
      <c r="A13" s="7"/>
      <c r="B13" s="207" t="s">
        <v>21</v>
      </c>
      <c r="C13" s="208"/>
      <c r="D13" s="162">
        <f>B4</f>
        <v>43010</v>
      </c>
      <c r="E13" s="70"/>
      <c r="F13" s="18"/>
      <c r="G13" s="7"/>
      <c r="H13" s="61">
        <v>7</v>
      </c>
      <c r="I13" s="61" t="str">
        <f>'REKOD PRESTASI MURID'!B18</f>
        <v>aaaaa</v>
      </c>
      <c r="J13" s="61" t="str">
        <f t="shared" si="0"/>
        <v>7  aaaaa</v>
      </c>
    </row>
    <row r="14" spans="1:11">
      <c r="A14" s="7"/>
      <c r="B14" s="18"/>
      <c r="C14" s="18"/>
      <c r="D14" s="18"/>
      <c r="E14" s="71"/>
      <c r="F14" s="18"/>
      <c r="G14" s="7"/>
      <c r="H14" s="61">
        <v>8</v>
      </c>
      <c r="I14" s="61">
        <f>'REKOD PRESTASI MURID'!B19</f>
        <v>0</v>
      </c>
      <c r="J14" s="61" t="str">
        <f t="shared" si="0"/>
        <v/>
      </c>
    </row>
    <row r="15" spans="1:11" ht="22.5" customHeight="1">
      <c r="A15" s="7"/>
      <c r="B15" s="209" t="s">
        <v>22</v>
      </c>
      <c r="C15" s="209"/>
      <c r="D15" s="209"/>
      <c r="E15" s="212">
        <f>IF(K7=1,"",VLOOKUP($I$6,'REKOD PRESTASI MURID'!$A$12:$AD$65,30))</f>
        <v>1</v>
      </c>
      <c r="F15" s="223" t="str">
        <f>UPPER(IF(K7=1,K8,K9))</f>
        <v>PENTAKSIRAN AKHIR TAHUN</v>
      </c>
      <c r="G15" s="7"/>
      <c r="H15" s="61">
        <v>9</v>
      </c>
      <c r="I15" s="61">
        <f>'REKOD PRESTASI MURID'!B20</f>
        <v>0</v>
      </c>
      <c r="J15" s="61" t="str">
        <f t="shared" si="0"/>
        <v/>
      </c>
    </row>
    <row r="16" spans="1:11" ht="22.5" customHeight="1">
      <c r="A16" s="7"/>
      <c r="B16" s="72" t="str">
        <f>B6</f>
        <v>BAHASA KADAZANDUSUN</v>
      </c>
      <c r="C16" s="73"/>
      <c r="D16" s="73"/>
      <c r="E16" s="212"/>
      <c r="F16" s="224"/>
      <c r="G16" s="7"/>
      <c r="H16" s="61">
        <v>10</v>
      </c>
      <c r="I16" s="61">
        <f>'REKOD PRESTASI MURID'!B21</f>
        <v>0</v>
      </c>
      <c r="J16" s="61" t="str">
        <f t="shared" si="0"/>
        <v/>
      </c>
    </row>
    <row r="17" spans="1:10" ht="84" customHeight="1">
      <c r="A17" s="7"/>
      <c r="B17" s="210" t="s">
        <v>23</v>
      </c>
      <c r="C17" s="210"/>
      <c r="D17" s="211"/>
      <c r="E17" s="213" t="str">
        <f>IF(E15="","Tahap Penguasaan Keseluruhan hanya dilaporkan pada pentaksiran akhir tahun sahaja",VLOOKUP(E15,'DATA PERNYATAAN TAHAP PGUASAAN '!A204:B209,2))</f>
        <v xml:space="preserve">• Kaanu momuhondom kawagu koilaan di norongou, nokito toi ko' nabasa'. 
• Koilaan di polombuson, patahakon toi ko' di posuraton au' poingonop.
</v>
      </c>
      <c r="F17" s="214"/>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15" t="s">
        <v>130</v>
      </c>
      <c r="C19" s="215"/>
      <c r="D19" s="74" t="s">
        <v>131</v>
      </c>
      <c r="E19" s="75" t="s">
        <v>96</v>
      </c>
      <c r="F19" s="76" t="s">
        <v>132</v>
      </c>
      <c r="G19" s="7"/>
      <c r="H19" s="61">
        <v>13</v>
      </c>
      <c r="I19" s="61">
        <f>'REKOD PRESTASI MURID'!B24</f>
        <v>0</v>
      </c>
      <c r="J19" s="61" t="str">
        <f t="shared" si="0"/>
        <v/>
      </c>
    </row>
    <row r="20" spans="1:10" ht="93.75" customHeight="1">
      <c r="A20" s="7"/>
      <c r="B20" s="217" t="str">
        <f>B16</f>
        <v>BAHASA KADAZANDUSUN</v>
      </c>
      <c r="C20" s="218"/>
      <c r="D20" s="77" t="str">
        <f>'REKOD PRESTASI MURID'!$E$11</f>
        <v>KABAALAN MOKINONGOU &amp; MOBOROS</v>
      </c>
      <c r="E20" s="78">
        <f>VLOOKUP($I$6,'REKOD PRESTASI MURID'!$A$12:$AD$65,5)</f>
        <v>5</v>
      </c>
      <c r="F20" s="79" t="str">
        <f>VLOOKUP(E20,'DATA PERNYATAAN TAHAP PGUASAAN '!A4:B9,2)</f>
        <v>Kaanu popoboros do koilaan di opinto miampai momoguno boros Kadazandusun di kotunud, oulud om olinuud id komunikasi. Kaanu popokito kabaalan mongompuri om manahang soira' maganu om poposunud do koilaan om aparagat do  momongo isoiso' buruanon toi ko' ponuhuan.</v>
      </c>
      <c r="G20" s="7"/>
      <c r="H20" s="61">
        <v>14</v>
      </c>
      <c r="I20" s="61">
        <f>'REKOD PRESTASI MURID'!B25</f>
        <v>0</v>
      </c>
      <c r="J20" s="61" t="str">
        <f t="shared" si="0"/>
        <v/>
      </c>
    </row>
    <row r="21" spans="1:10" ht="93.75" customHeight="1">
      <c r="A21" s="7"/>
      <c r="B21" s="219"/>
      <c r="C21" s="220"/>
      <c r="D21" s="77" t="str">
        <f>'REKOD PRESTASI MURID'!$F$11</f>
        <v>KABAALAN MAMBASA'</v>
      </c>
      <c r="E21" s="78">
        <f>VLOOKUP($I$6,'REKOD PRESTASI MURID'!$A$12:$AD$65,6)</f>
        <v>6</v>
      </c>
      <c r="F21" s="79" t="str">
        <f>VLOOKUP(E21,'DATA PERNYATAAN TAHAP PGUASAAN '!A12:B17,2)</f>
        <v>Alantas om otolinahas do mambasa' miampai kaanu momoguno loyuk di kotunud. Kaanu popokito kabaalan mongompuri om manahang soira' maganu do koilaan. Kaanu popoboros do koilaan di opinto miampai momoguno boros Kadazandusun di kotunud, oulud, olinuud om popokito woyo' pomusarahan di okreatif, okritis om akawas.</v>
      </c>
      <c r="G21" s="7"/>
      <c r="H21" s="61">
        <v>15</v>
      </c>
      <c r="I21" s="61">
        <f>'REKOD PRESTASI MURID'!B26</f>
        <v>0</v>
      </c>
      <c r="J21" s="61" t="str">
        <f t="shared" si="0"/>
        <v/>
      </c>
    </row>
    <row r="22" spans="1:10" ht="93.75" customHeight="1">
      <c r="A22" s="7"/>
      <c r="B22" s="221"/>
      <c r="C22" s="222"/>
      <c r="D22" s="77" t="str">
        <f>'REKOD PRESTASI MURID'!$G$11</f>
        <v>KABAALAN MONUAT</v>
      </c>
      <c r="E22" s="78">
        <f>VLOOKUP($I$6,'REKOD PRESTASI MURID'!$A$12:$AD$65,7)</f>
        <v>1</v>
      </c>
      <c r="F22" s="79" t="str">
        <f>VLOOKUP(E22,'DATA PERNYATAAN TAHAP PGUASAAN '!A20:B25,2)</f>
        <v>Kaanu momosoi boros om ayat maya' ponguhupan mongingia'. Koilo momonsoi ponuatan maya' ponguhupan mongingia'. Koilaan di polombuson id ponuatan au' oulud. Kaanu popokito kaparagatan momongo isoiso' buruon.</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25</v>
      </c>
      <c r="E47" s="216"/>
      <c r="F47" s="216"/>
      <c r="G47" s="88"/>
      <c r="H47" s="61">
        <v>41</v>
      </c>
      <c r="I47" s="61">
        <f>'REKOD PRESTASI MURID'!B52</f>
        <v>0</v>
      </c>
      <c r="J47" s="61" t="str">
        <f t="shared" si="2"/>
        <v/>
      </c>
    </row>
    <row r="48" spans="1:10" s="54" customFormat="1" ht="22.5" customHeight="1">
      <c r="A48" s="88"/>
      <c r="B48" s="94"/>
      <c r="C48" s="94"/>
      <c r="E48" s="204"/>
      <c r="F48" s="204"/>
      <c r="G48" s="88"/>
      <c r="H48" s="61">
        <v>42</v>
      </c>
      <c r="I48" s="61">
        <f>'REKOD PRESTASI MURID'!B53</f>
        <v>0</v>
      </c>
      <c r="J48" s="61" t="str">
        <f t="shared" si="2"/>
        <v/>
      </c>
    </row>
    <row r="49" spans="1:10" s="54" customFormat="1" ht="21" customHeight="1">
      <c r="A49" s="88"/>
      <c r="B49" s="94"/>
      <c r="C49" s="94"/>
      <c r="D49" s="93"/>
      <c r="E49" s="204"/>
      <c r="F49" s="204"/>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26</v>
      </c>
      <c r="F55" s="95" t="s">
        <v>26</v>
      </c>
      <c r="H55" s="61">
        <v>49</v>
      </c>
      <c r="I55" s="61">
        <f>'REKOD PRESTASI MURID'!B60</f>
        <v>0</v>
      </c>
      <c r="J55" s="61" t="str">
        <f t="shared" si="2"/>
        <v/>
      </c>
    </row>
    <row r="56" spans="1:10">
      <c r="B56" s="96" t="str">
        <f>'REKOD PRESTASI MURID'!$D$6</f>
        <v>PN. SUZILA MOHAMED</v>
      </c>
      <c r="C56" s="96"/>
      <c r="D56" s="96"/>
      <c r="E56" s="96"/>
      <c r="F56" s="163" t="s">
        <v>53</v>
      </c>
      <c r="H56" s="61">
        <v>50</v>
      </c>
      <c r="I56" s="61">
        <f>'REKOD PRESTASI MURID'!B61</f>
        <v>0</v>
      </c>
      <c r="J56" s="61" t="str">
        <f t="shared" si="2"/>
        <v/>
      </c>
    </row>
    <row r="57" spans="1:10">
      <c r="B57" s="53" t="s">
        <v>27</v>
      </c>
      <c r="F57" s="95" t="str">
        <f>'REKOD PRESTASI MURID'!$B$71</f>
        <v>GURU BESAR</v>
      </c>
      <c r="H57" s="61">
        <v>51</v>
      </c>
      <c r="I57" s="61">
        <f>'REKOD PRESTASI MURID'!B62</f>
        <v>0</v>
      </c>
      <c r="J57" s="61" t="str">
        <f t="shared" si="2"/>
        <v/>
      </c>
    </row>
    <row r="58" spans="1:10">
      <c r="B58" s="53" t="str">
        <f>'REKOD PRESTASI MURID'!$B$72</f>
        <v>SMK SUNGAI SIPUT</v>
      </c>
      <c r="F58" s="95" t="str">
        <f>'REKOD PRESTASI MURID'!$B$72</f>
        <v>SMK SUNGAI SIPUT</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1:F1"/>
    <mergeCell ref="B2:F2"/>
    <mergeCell ref="B3:F3"/>
    <mergeCell ref="B4:F4"/>
    <mergeCell ref="H4:J4"/>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6" zoomScale="90" zoomScaleNormal="90" zoomScaleSheetLayoutView="100" workbookViewId="0">
      <selection activeCell="M205" sqref="M205"/>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28</v>
      </c>
      <c r="B1" s="39"/>
    </row>
    <row r="2" spans="1:9">
      <c r="A2" s="40"/>
      <c r="B2" s="41"/>
    </row>
    <row r="3" spans="1:9" ht="30">
      <c r="A3" s="42" t="s">
        <v>95</v>
      </c>
      <c r="B3" s="43" t="s">
        <v>90</v>
      </c>
    </row>
    <row r="4" spans="1:9" ht="53.25" customHeight="1">
      <c r="A4" s="44">
        <v>1</v>
      </c>
      <c r="B4" s="183" t="s">
        <v>105</v>
      </c>
    </row>
    <row r="5" spans="1:9" ht="53.25" customHeight="1">
      <c r="A5" s="44">
        <v>2</v>
      </c>
      <c r="B5" s="184" t="s">
        <v>106</v>
      </c>
    </row>
    <row r="6" spans="1:9" ht="53.25" customHeight="1">
      <c r="A6" s="44">
        <v>3</v>
      </c>
      <c r="B6" s="184" t="s">
        <v>107</v>
      </c>
    </row>
    <row r="7" spans="1:9" ht="53.25" customHeight="1">
      <c r="A7" s="44">
        <v>4</v>
      </c>
      <c r="B7" s="184" t="s">
        <v>108</v>
      </c>
    </row>
    <row r="8" spans="1:9" ht="53.25" customHeight="1">
      <c r="A8" s="44">
        <v>5</v>
      </c>
      <c r="B8" s="185" t="s">
        <v>109</v>
      </c>
    </row>
    <row r="9" spans="1:9" ht="53.25" customHeight="1">
      <c r="A9" s="44">
        <v>6</v>
      </c>
      <c r="B9" s="185" t="s">
        <v>110</v>
      </c>
    </row>
    <row r="10" spans="1:9">
      <c r="A10" s="40"/>
      <c r="B10" s="41"/>
    </row>
    <row r="11" spans="1:9" ht="30">
      <c r="A11" s="46" t="s">
        <v>96</v>
      </c>
      <c r="B11" s="43" t="s">
        <v>91</v>
      </c>
    </row>
    <row r="12" spans="1:9" ht="54" customHeight="1">
      <c r="A12" s="44">
        <v>1</v>
      </c>
      <c r="B12" s="184" t="s">
        <v>111</v>
      </c>
    </row>
    <row r="13" spans="1:9" ht="54" customHeight="1">
      <c r="A13" s="44">
        <v>2</v>
      </c>
      <c r="B13" s="185" t="s">
        <v>112</v>
      </c>
    </row>
    <row r="14" spans="1:9" ht="54" customHeight="1">
      <c r="A14" s="44">
        <v>3</v>
      </c>
      <c r="B14" s="184" t="s">
        <v>113</v>
      </c>
    </row>
    <row r="15" spans="1:9" ht="54" customHeight="1">
      <c r="A15" s="44">
        <v>4</v>
      </c>
      <c r="B15" s="185" t="s">
        <v>114</v>
      </c>
      <c r="I15" s="47"/>
    </row>
    <row r="16" spans="1:9" ht="54" customHeight="1">
      <c r="A16" s="44">
        <v>5</v>
      </c>
      <c r="B16" s="184" t="s">
        <v>115</v>
      </c>
    </row>
    <row r="17" spans="1:2" ht="54" customHeight="1">
      <c r="A17" s="44">
        <v>6</v>
      </c>
      <c r="B17" s="185" t="s">
        <v>116</v>
      </c>
    </row>
    <row r="18" spans="1:2">
      <c r="A18" s="40"/>
      <c r="B18" s="41"/>
    </row>
    <row r="19" spans="1:2" ht="30">
      <c r="A19" s="46" t="s">
        <v>95</v>
      </c>
      <c r="B19" s="43" t="s">
        <v>92</v>
      </c>
    </row>
    <row r="20" spans="1:2" ht="56.25" customHeight="1">
      <c r="A20" s="44">
        <v>1</v>
      </c>
      <c r="B20" s="184" t="s">
        <v>117</v>
      </c>
    </row>
    <row r="21" spans="1:2" ht="56.25" customHeight="1">
      <c r="A21" s="44">
        <v>2</v>
      </c>
      <c r="B21" s="184" t="s">
        <v>118</v>
      </c>
    </row>
    <row r="22" spans="1:2" ht="56.25" customHeight="1">
      <c r="A22" s="44">
        <v>3</v>
      </c>
      <c r="B22" s="184" t="s">
        <v>119</v>
      </c>
    </row>
    <row r="23" spans="1:2" ht="56.25" customHeight="1">
      <c r="A23" s="44">
        <v>4</v>
      </c>
      <c r="B23" s="184" t="s">
        <v>120</v>
      </c>
    </row>
    <row r="24" spans="1:2" ht="56.25" customHeight="1">
      <c r="A24" s="44">
        <v>5</v>
      </c>
      <c r="B24" s="184" t="s">
        <v>121</v>
      </c>
    </row>
    <row r="25" spans="1:2" ht="56.25" customHeight="1">
      <c r="A25" s="44">
        <v>6</v>
      </c>
      <c r="B25" s="185" t="s">
        <v>122</v>
      </c>
    </row>
    <row r="26" spans="1:2"/>
    <row r="27" spans="1:2" ht="30" hidden="1">
      <c r="A27" s="46" t="s">
        <v>24</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24</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24</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24</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24</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24</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24</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24</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24</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24</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24</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24</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24</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24</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24</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24</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24</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24</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24</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24</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24</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24</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30">
      <c r="A203" s="46" t="s">
        <v>95</v>
      </c>
      <c r="B203" s="157" t="s">
        <v>93</v>
      </c>
    </row>
    <row r="204" spans="1:2" ht="42.75">
      <c r="A204" s="44">
        <v>1</v>
      </c>
      <c r="B204" s="186" t="s">
        <v>123</v>
      </c>
    </row>
    <row r="205" spans="1:2" ht="42.75">
      <c r="A205" s="44">
        <v>2</v>
      </c>
      <c r="B205" s="186" t="s">
        <v>124</v>
      </c>
    </row>
    <row r="206" spans="1:2" ht="42.75">
      <c r="A206" s="44">
        <v>3</v>
      </c>
      <c r="B206" s="186" t="s">
        <v>125</v>
      </c>
    </row>
    <row r="207" spans="1:2" ht="42.75">
      <c r="A207" s="44">
        <v>4</v>
      </c>
      <c r="B207" s="186" t="s">
        <v>126</v>
      </c>
    </row>
    <row r="208" spans="1:2" ht="57">
      <c r="A208" s="44">
        <v>5</v>
      </c>
      <c r="B208" s="186" t="s">
        <v>127</v>
      </c>
    </row>
    <row r="209" spans="1:2" ht="57">
      <c r="A209" s="44">
        <v>6</v>
      </c>
      <c r="B209" s="186" t="s">
        <v>128</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topLeftCell="A22" zoomScale="80" zoomScaleSheetLayoutView="100" workbookViewId="0">
      <selection activeCell="Q20" sqref="Q20"/>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28" t="str">
        <f>'REKOD PRESTASI MURID'!A7</f>
        <v>BAHASA KADAZANDUSUN</v>
      </c>
      <c r="B1" s="228"/>
      <c r="C1" s="228"/>
      <c r="D1" s="228"/>
      <c r="E1" s="228"/>
      <c r="F1" s="228"/>
      <c r="G1" s="228"/>
      <c r="H1" s="228"/>
      <c r="I1" s="228"/>
      <c r="J1" s="228"/>
      <c r="K1" s="228"/>
      <c r="L1" s="228"/>
      <c r="M1" s="228"/>
      <c r="N1" s="228"/>
      <c r="O1" s="228"/>
      <c r="P1" s="228"/>
      <c r="Q1" s="228"/>
    </row>
    <row r="2" spans="1:23" ht="15.95" customHeight="1">
      <c r="A2" s="228"/>
      <c r="B2" s="228"/>
      <c r="C2" s="228"/>
      <c r="D2" s="228"/>
      <c r="E2" s="228"/>
      <c r="F2" s="228"/>
      <c r="G2" s="228"/>
      <c r="H2" s="228"/>
      <c r="I2" s="228"/>
      <c r="J2" s="228"/>
      <c r="K2" s="228"/>
      <c r="L2" s="228"/>
      <c r="M2" s="228"/>
      <c r="N2" s="228"/>
      <c r="O2" s="228"/>
      <c r="P2" s="228"/>
      <c r="Q2" s="228"/>
    </row>
    <row r="3" spans="1:23" ht="15.95" customHeight="1">
      <c r="A3" s="228"/>
      <c r="B3" s="228"/>
      <c r="C3" s="228"/>
      <c r="D3" s="228"/>
      <c r="E3" s="228"/>
      <c r="F3" s="228"/>
      <c r="G3" s="228"/>
      <c r="H3" s="228"/>
      <c r="I3" s="228"/>
      <c r="J3" s="228"/>
      <c r="K3" s="228"/>
      <c r="L3" s="228"/>
      <c r="M3" s="228"/>
      <c r="N3" s="228"/>
      <c r="O3" s="228"/>
      <c r="P3" s="228"/>
      <c r="Q3" s="228"/>
    </row>
    <row r="4" spans="1:23" ht="15.95" customHeight="1">
      <c r="A4" s="228"/>
      <c r="B4" s="228"/>
      <c r="C4" s="228"/>
      <c r="D4" s="228"/>
      <c r="E4" s="228"/>
      <c r="F4" s="228"/>
      <c r="G4" s="228"/>
      <c r="H4" s="228"/>
      <c r="I4" s="228"/>
      <c r="J4" s="228"/>
      <c r="K4" s="228"/>
      <c r="L4" s="228"/>
      <c r="M4" s="228"/>
      <c r="N4" s="228"/>
      <c r="O4" s="228"/>
      <c r="P4" s="228"/>
      <c r="Q4" s="228"/>
    </row>
    <row r="5" spans="1:23" ht="15.95" customHeight="1">
      <c r="A5" s="2"/>
      <c r="B5" s="2"/>
      <c r="C5" s="2"/>
      <c r="D5" s="2"/>
      <c r="E5" s="2"/>
      <c r="F5" s="2"/>
      <c r="G5" s="2"/>
      <c r="H5" s="3"/>
      <c r="I5" s="3"/>
      <c r="J5" s="2"/>
      <c r="K5" s="2"/>
      <c r="L5" s="2"/>
      <c r="M5" s="2"/>
      <c r="N5" s="2"/>
      <c r="O5" s="21"/>
      <c r="P5" s="21"/>
      <c r="Q5" s="21"/>
    </row>
    <row r="6" spans="1:23" ht="18.75">
      <c r="A6" s="4"/>
      <c r="B6" s="5" t="str">
        <f>'REKOD PRESTASI MURID'!E11</f>
        <v>KABAALAN MOKINONGOU &amp; MOBOROS</v>
      </c>
      <c r="C6" s="6"/>
      <c r="D6" s="6"/>
      <c r="E6" s="6"/>
      <c r="F6" s="6"/>
      <c r="G6" s="6"/>
      <c r="H6" s="7"/>
      <c r="I6" s="4"/>
      <c r="J6" s="5" t="str">
        <f>'REKOD PRESTASI MURID'!F11</f>
        <v>KABAALAN MAMBASA'</v>
      </c>
      <c r="K6" s="6"/>
      <c r="L6" s="6"/>
      <c r="M6" s="6"/>
      <c r="N6" s="6"/>
      <c r="O6" s="6"/>
      <c r="P6" s="7"/>
      <c r="Q6" s="6"/>
    </row>
    <row r="7" spans="1:23">
      <c r="A7" s="8"/>
      <c r="B7" s="9" t="s">
        <v>24</v>
      </c>
      <c r="C7" s="10" t="s">
        <v>29</v>
      </c>
      <c r="D7" s="10" t="s">
        <v>30</v>
      </c>
      <c r="E7" s="10" t="s">
        <v>31</v>
      </c>
      <c r="F7" s="10" t="s">
        <v>32</v>
      </c>
      <c r="G7" s="10" t="s">
        <v>33</v>
      </c>
      <c r="H7" s="10" t="s">
        <v>34</v>
      </c>
      <c r="I7" s="8"/>
      <c r="J7" s="9" t="s">
        <v>24</v>
      </c>
      <c r="K7" s="10" t="s">
        <v>29</v>
      </c>
      <c r="L7" s="10" t="s">
        <v>30</v>
      </c>
      <c r="M7" s="10" t="s">
        <v>31</v>
      </c>
      <c r="N7" s="10" t="s">
        <v>32</v>
      </c>
      <c r="O7" s="10" t="s">
        <v>33</v>
      </c>
      <c r="P7" s="10" t="s">
        <v>34</v>
      </c>
      <c r="Q7" s="8"/>
    </row>
    <row r="8" spans="1:23">
      <c r="A8" s="8"/>
      <c r="B8" s="11" t="s">
        <v>35</v>
      </c>
      <c r="C8" s="11">
        <f>COUNTIF('REKOD PRESTASI MURID'!$E$12:$E$65,1)</f>
        <v>1</v>
      </c>
      <c r="D8" s="11">
        <f>COUNTIF('REKOD PRESTASI MURID'!$E$12:$E$65,2)</f>
        <v>1</v>
      </c>
      <c r="E8" s="11">
        <f>COUNTIF('REKOD PRESTASI MURID'!$E$12:$E$65,3)</f>
        <v>1</v>
      </c>
      <c r="F8" s="11">
        <f>COUNTIF('REKOD PRESTASI MURID'!$E$12:$E$65,4)</f>
        <v>1</v>
      </c>
      <c r="G8" s="11">
        <f>COUNTIF('REKOD PRESTASI MURID'!$E$12:$E$65,5)</f>
        <v>2</v>
      </c>
      <c r="H8" s="11">
        <f>COUNTIF('REKOD PRESTASI MURID'!$E$12:$E$65,6)</f>
        <v>1</v>
      </c>
      <c r="I8" s="8"/>
      <c r="J8" s="11" t="s">
        <v>35</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7</v>
      </c>
      <c r="H21" s="15" t="s">
        <v>37</v>
      </c>
      <c r="I21" s="8"/>
      <c r="J21" s="8"/>
      <c r="K21" s="8"/>
      <c r="L21" s="8"/>
      <c r="M21" s="8"/>
      <c r="N21" s="15" t="s">
        <v>36</v>
      </c>
      <c r="O21" s="16">
        <f>SUM(K8:P8)</f>
        <v>7</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KABAALAN MONUAT</v>
      </c>
      <c r="C24" s="18"/>
      <c r="D24" s="18"/>
      <c r="E24" s="18"/>
      <c r="F24" s="18"/>
      <c r="G24" s="18"/>
      <c r="H24" s="7"/>
      <c r="I24" s="4"/>
      <c r="J24" s="154" t="str">
        <f>'REKOD PRESTASI MURID'!AD9</f>
        <v>TAANG KOINABASAN POIMBIDA'</v>
      </c>
      <c r="K24" s="155"/>
      <c r="L24" s="155"/>
      <c r="M24" s="155"/>
      <c r="N24" s="155"/>
      <c r="O24" s="155"/>
      <c r="P24" s="156"/>
      <c r="Q24" s="6"/>
    </row>
    <row r="25" spans="1:17">
      <c r="A25" s="8"/>
      <c r="B25" s="9" t="s">
        <v>24</v>
      </c>
      <c r="C25" s="10" t="s">
        <v>29</v>
      </c>
      <c r="D25" s="10" t="s">
        <v>30</v>
      </c>
      <c r="E25" s="10" t="s">
        <v>31</v>
      </c>
      <c r="F25" s="10" t="s">
        <v>32</v>
      </c>
      <c r="G25" s="10" t="s">
        <v>33</v>
      </c>
      <c r="H25" s="10" t="s">
        <v>34</v>
      </c>
      <c r="I25" s="8"/>
      <c r="J25" s="9" t="s">
        <v>24</v>
      </c>
      <c r="K25" s="10" t="s">
        <v>29</v>
      </c>
      <c r="L25" s="10" t="s">
        <v>30</v>
      </c>
      <c r="M25" s="10" t="s">
        <v>31</v>
      </c>
      <c r="N25" s="10" t="s">
        <v>32</v>
      </c>
      <c r="O25" s="10" t="s">
        <v>33</v>
      </c>
      <c r="P25" s="10" t="s">
        <v>34</v>
      </c>
      <c r="Q25" s="8"/>
    </row>
    <row r="26" spans="1:17">
      <c r="A26" s="8"/>
      <c r="B26" s="11" t="s">
        <v>35</v>
      </c>
      <c r="C26" s="11">
        <f>COUNTIF('REKOD PRESTASI MURID'!$G$12:$G$65,1)</f>
        <v>1</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35</v>
      </c>
      <c r="K26" s="11">
        <f>COUNTIF('REKOD PRESTASI MURID'!$AD$12:$AD$65,1)</f>
        <v>1</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9"/>
      <c r="K27" s="19"/>
      <c r="L27" s="19"/>
      <c r="M27" s="19"/>
      <c r="N27" s="19"/>
      <c r="O27" s="19"/>
      <c r="P27" s="180"/>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7</v>
      </c>
      <c r="H39" s="15" t="s">
        <v>37</v>
      </c>
      <c r="I39" s="14"/>
      <c r="J39" s="19"/>
      <c r="K39" s="19"/>
      <c r="L39" s="19"/>
      <c r="M39" s="19"/>
      <c r="N39" s="15" t="s">
        <v>36</v>
      </c>
      <c r="O39" s="16">
        <f>SUM(K26:P26)</f>
        <v>7</v>
      </c>
      <c r="P39" s="15" t="s">
        <v>37</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24</v>
      </c>
      <c r="C42" s="10" t="s">
        <v>29</v>
      </c>
      <c r="D42" s="10" t="s">
        <v>30</v>
      </c>
      <c r="E42" s="10" t="s">
        <v>31</v>
      </c>
      <c r="F42" s="10" t="s">
        <v>32</v>
      </c>
      <c r="G42" s="10" t="s">
        <v>33</v>
      </c>
      <c r="H42" s="10" t="s">
        <v>34</v>
      </c>
      <c r="I42" s="8"/>
      <c r="J42" s="9" t="s">
        <v>24</v>
      </c>
      <c r="K42" s="10" t="s">
        <v>29</v>
      </c>
      <c r="L42" s="10" t="s">
        <v>30</v>
      </c>
      <c r="M42" s="10" t="s">
        <v>31</v>
      </c>
      <c r="N42" s="10" t="s">
        <v>32</v>
      </c>
      <c r="O42" s="10" t="s">
        <v>33</v>
      </c>
      <c r="P42" s="10" t="s">
        <v>34</v>
      </c>
      <c r="Q42" s="8"/>
    </row>
    <row r="43" spans="1:17" ht="16.5" hidden="1" customHeight="1">
      <c r="A43" s="8"/>
      <c r="B43" s="11" t="s">
        <v>35</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35</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36</v>
      </c>
      <c r="G56" s="16">
        <f>SUM(C43:H43)</f>
        <v>0</v>
      </c>
      <c r="H56" s="15" t="s">
        <v>37</v>
      </c>
      <c r="I56" s="8"/>
      <c r="J56" s="8"/>
      <c r="K56" s="8"/>
      <c r="L56" s="8"/>
      <c r="M56" s="8"/>
      <c r="N56" s="15" t="s">
        <v>36</v>
      </c>
      <c r="O56" s="16">
        <f>SUM(K43:P43)</f>
        <v>0</v>
      </c>
      <c r="P56" s="15" t="s">
        <v>37</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ht="16.5" hidden="1" customHeight="1">
      <c r="A61" s="8"/>
      <c r="B61" s="11" t="s">
        <v>35</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35</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36</v>
      </c>
      <c r="G74" s="16">
        <f>SUM(C61:H61)</f>
        <v>0</v>
      </c>
      <c r="H74" s="15" t="s">
        <v>37</v>
      </c>
      <c r="I74" s="14"/>
      <c r="J74" s="19"/>
      <c r="K74" s="19"/>
      <c r="L74" s="19"/>
      <c r="M74" s="19"/>
      <c r="N74" s="15" t="s">
        <v>36</v>
      </c>
      <c r="O74" s="16">
        <f>SUM(K61:P61)</f>
        <v>0</v>
      </c>
      <c r="P74" s="15" t="s">
        <v>37</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24</v>
      </c>
      <c r="C77" s="10" t="s">
        <v>29</v>
      </c>
      <c r="D77" s="10" t="s">
        <v>30</v>
      </c>
      <c r="E77" s="10" t="s">
        <v>31</v>
      </c>
      <c r="F77" s="10" t="s">
        <v>32</v>
      </c>
      <c r="G77" s="10" t="s">
        <v>33</v>
      </c>
      <c r="H77" s="10" t="s">
        <v>34</v>
      </c>
      <c r="I77" s="8"/>
      <c r="J77" s="9" t="s">
        <v>24</v>
      </c>
      <c r="K77" s="10" t="s">
        <v>29</v>
      </c>
      <c r="L77" s="10" t="s">
        <v>30</v>
      </c>
      <c r="M77" s="10" t="s">
        <v>31</v>
      </c>
      <c r="N77" s="10" t="s">
        <v>32</v>
      </c>
      <c r="O77" s="10" t="s">
        <v>33</v>
      </c>
      <c r="P77" s="10" t="s">
        <v>34</v>
      </c>
      <c r="Q77" s="8"/>
    </row>
    <row r="78" spans="1:17" ht="16.5" hidden="1" customHeight="1">
      <c r="A78" s="8"/>
      <c r="B78" s="11" t="s">
        <v>35</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35</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36</v>
      </c>
      <c r="G91" s="16">
        <f>SUM(C78:H78)</f>
        <v>0</v>
      </c>
      <c r="H91" s="15" t="s">
        <v>37</v>
      </c>
      <c r="I91" s="8"/>
      <c r="J91" s="8"/>
      <c r="K91" s="8"/>
      <c r="L91" s="8"/>
      <c r="M91" s="8"/>
      <c r="N91" s="15" t="s">
        <v>36</v>
      </c>
      <c r="O91" s="16">
        <f>SUM(K78:P78)</f>
        <v>0</v>
      </c>
      <c r="P91" s="15" t="s">
        <v>37</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24</v>
      </c>
      <c r="C95" s="10" t="s">
        <v>29</v>
      </c>
      <c r="D95" s="10" t="s">
        <v>30</v>
      </c>
      <c r="E95" s="10" t="s">
        <v>31</v>
      </c>
      <c r="F95" s="10" t="s">
        <v>32</v>
      </c>
      <c r="G95" s="10" t="s">
        <v>33</v>
      </c>
      <c r="H95" s="10" t="s">
        <v>34</v>
      </c>
      <c r="I95" s="8"/>
      <c r="J95" s="9" t="s">
        <v>24</v>
      </c>
      <c r="K95" s="10" t="s">
        <v>29</v>
      </c>
      <c r="L95" s="10" t="s">
        <v>30</v>
      </c>
      <c r="M95" s="10" t="s">
        <v>31</v>
      </c>
      <c r="N95" s="10" t="s">
        <v>32</v>
      </c>
      <c r="O95" s="10" t="s">
        <v>33</v>
      </c>
      <c r="P95" s="10" t="s">
        <v>34</v>
      </c>
      <c r="Q95" s="8"/>
    </row>
    <row r="96" spans="1:17" ht="16.5" hidden="1" customHeight="1">
      <c r="A96" s="8"/>
      <c r="B96" s="11" t="s">
        <v>35</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35</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29</v>
      </c>
      <c r="D112" s="10" t="s">
        <v>30</v>
      </c>
      <c r="E112" s="10" t="s">
        <v>31</v>
      </c>
      <c r="F112" s="10" t="s">
        <v>32</v>
      </c>
      <c r="G112" s="10" t="s">
        <v>33</v>
      </c>
      <c r="H112" s="10" t="s">
        <v>34</v>
      </c>
      <c r="I112" s="8"/>
      <c r="J112" s="9" t="s">
        <v>24</v>
      </c>
      <c r="K112" s="10" t="s">
        <v>29</v>
      </c>
      <c r="L112" s="10" t="s">
        <v>30</v>
      </c>
      <c r="M112" s="10" t="s">
        <v>31</v>
      </c>
      <c r="N112" s="10" t="s">
        <v>32</v>
      </c>
      <c r="O112" s="10" t="s">
        <v>33</v>
      </c>
      <c r="P112" s="10" t="s">
        <v>34</v>
      </c>
      <c r="Q112" s="8"/>
    </row>
    <row r="113" spans="1:17" hidden="1">
      <c r="A113" s="8"/>
      <c r="B113" s="11" t="s">
        <v>35</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35</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24</v>
      </c>
      <c r="C130" s="10" t="s">
        <v>29</v>
      </c>
      <c r="D130" s="10" t="s">
        <v>30</v>
      </c>
      <c r="E130" s="10" t="s">
        <v>31</v>
      </c>
      <c r="F130" s="10" t="s">
        <v>32</v>
      </c>
      <c r="G130" s="10" t="s">
        <v>33</v>
      </c>
      <c r="H130" s="10" t="s">
        <v>34</v>
      </c>
      <c r="I130" s="8"/>
      <c r="J130" s="9" t="s">
        <v>24</v>
      </c>
      <c r="K130" s="10" t="s">
        <v>29</v>
      </c>
      <c r="L130" s="10" t="s">
        <v>30</v>
      </c>
      <c r="M130" s="10" t="s">
        <v>31</v>
      </c>
      <c r="N130" s="10" t="s">
        <v>32</v>
      </c>
      <c r="O130" s="10" t="s">
        <v>33</v>
      </c>
      <c r="P130" s="10" t="s">
        <v>34</v>
      </c>
      <c r="Q130" s="8"/>
    </row>
    <row r="131" spans="1:17" hidden="1">
      <c r="A131" s="8"/>
      <c r="B131" s="11" t="s">
        <v>35</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35</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24</v>
      </c>
      <c r="C148" s="10" t="s">
        <v>29</v>
      </c>
      <c r="D148" s="10" t="s">
        <v>30</v>
      </c>
      <c r="E148" s="10" t="s">
        <v>31</v>
      </c>
      <c r="F148" s="10" t="s">
        <v>32</v>
      </c>
      <c r="G148" s="10" t="s">
        <v>33</v>
      </c>
      <c r="H148" s="10" t="s">
        <v>34</v>
      </c>
      <c r="I148" s="8"/>
      <c r="J148" s="9" t="s">
        <v>24</v>
      </c>
      <c r="K148" s="10" t="s">
        <v>29</v>
      </c>
      <c r="L148" s="10" t="s">
        <v>30</v>
      </c>
      <c r="M148" s="10" t="s">
        <v>31</v>
      </c>
      <c r="N148" s="10" t="s">
        <v>32</v>
      </c>
      <c r="O148" s="10" t="s">
        <v>33</v>
      </c>
      <c r="P148" s="10" t="s">
        <v>34</v>
      </c>
      <c r="Q148" s="8"/>
    </row>
    <row r="149" spans="1:17" hidden="1">
      <c r="A149" s="8"/>
      <c r="B149" s="11" t="s">
        <v>35</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35</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24</v>
      </c>
      <c r="C166" s="10" t="s">
        <v>29</v>
      </c>
      <c r="D166" s="10" t="s">
        <v>30</v>
      </c>
      <c r="E166" s="10" t="s">
        <v>31</v>
      </c>
      <c r="F166" s="10" t="s">
        <v>32</v>
      </c>
      <c r="G166" s="10" t="s">
        <v>33</v>
      </c>
      <c r="H166" s="10" t="s">
        <v>34</v>
      </c>
      <c r="I166" s="8"/>
      <c r="J166" s="9" t="s">
        <v>24</v>
      </c>
      <c r="K166" s="10" t="s">
        <v>29</v>
      </c>
      <c r="L166" s="10" t="s">
        <v>30</v>
      </c>
      <c r="M166" s="10" t="s">
        <v>31</v>
      </c>
      <c r="N166" s="10" t="s">
        <v>32</v>
      </c>
      <c r="O166" s="10" t="s">
        <v>33</v>
      </c>
      <c r="P166" s="10" t="s">
        <v>34</v>
      </c>
      <c r="Q166" s="8"/>
    </row>
    <row r="167" spans="1:17" hidden="1">
      <c r="A167" s="8"/>
      <c r="B167" s="11" t="s">
        <v>35</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35</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24</v>
      </c>
      <c r="C184" s="10" t="s">
        <v>29</v>
      </c>
      <c r="D184" s="10" t="s">
        <v>30</v>
      </c>
      <c r="E184" s="10" t="s">
        <v>31</v>
      </c>
      <c r="F184" s="10" t="s">
        <v>32</v>
      </c>
      <c r="G184" s="10" t="s">
        <v>33</v>
      </c>
      <c r="H184" s="10" t="s">
        <v>34</v>
      </c>
      <c r="I184" s="8"/>
      <c r="J184" s="9" t="s">
        <v>24</v>
      </c>
      <c r="K184" s="10" t="s">
        <v>29</v>
      </c>
      <c r="L184" s="10" t="s">
        <v>30</v>
      </c>
      <c r="M184" s="10" t="s">
        <v>31</v>
      </c>
      <c r="N184" s="10" t="s">
        <v>32</v>
      </c>
      <c r="O184" s="10" t="s">
        <v>33</v>
      </c>
      <c r="P184" s="10" t="s">
        <v>34</v>
      </c>
      <c r="Q184" s="8"/>
    </row>
    <row r="185" spans="1:17" hidden="1">
      <c r="A185" s="8"/>
      <c r="B185" s="11" t="s">
        <v>35</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35</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230"/>
      <c r="I199" s="14"/>
      <c r="J199" s="8"/>
      <c r="K199" s="8"/>
      <c r="L199" s="8"/>
      <c r="M199" s="8"/>
      <c r="N199" s="8"/>
      <c r="O199" s="14"/>
      <c r="P199" s="230"/>
      <c r="Q199" s="14"/>
    </row>
    <row r="200" spans="1:17" hidden="1">
      <c r="A200" s="8"/>
      <c r="B200" s="4"/>
      <c r="C200" s="4"/>
      <c r="D200" s="4"/>
      <c r="E200" s="4"/>
      <c r="F200" s="4"/>
      <c r="G200" s="6"/>
      <c r="H200" s="229"/>
      <c r="I200" s="14"/>
      <c r="J200" s="8"/>
      <c r="K200" s="8"/>
      <c r="L200" s="8"/>
      <c r="M200" s="8"/>
      <c r="N200" s="8"/>
      <c r="O200" s="14"/>
      <c r="P200" s="229"/>
      <c r="Q200" s="14"/>
    </row>
    <row r="201" spans="1:17" ht="18.75" hidden="1">
      <c r="A201" s="8"/>
      <c r="B201" s="5">
        <f>'REKOD PRESTASI MURID'!AA11</f>
        <v>0</v>
      </c>
      <c r="C201" s="18" t="s">
        <v>46</v>
      </c>
      <c r="D201" s="18"/>
      <c r="E201" s="18"/>
      <c r="F201" s="18"/>
      <c r="G201" s="18"/>
      <c r="H201" s="12"/>
      <c r="I201" s="14"/>
      <c r="J201" s="5">
        <f>'REKOD PRESTASI MURID'!AB11</f>
        <v>0</v>
      </c>
      <c r="K201" s="18" t="s">
        <v>47</v>
      </c>
      <c r="L201" s="18"/>
      <c r="M201" s="18"/>
      <c r="N201" s="18"/>
      <c r="O201" s="18"/>
      <c r="P201" s="12"/>
      <c r="Q201" s="14"/>
    </row>
    <row r="202" spans="1:17" hidden="1">
      <c r="A202" s="8"/>
      <c r="B202" s="9" t="s">
        <v>24</v>
      </c>
      <c r="C202" s="10" t="s">
        <v>29</v>
      </c>
      <c r="D202" s="10" t="s">
        <v>30</v>
      </c>
      <c r="E202" s="10" t="s">
        <v>31</v>
      </c>
      <c r="F202" s="10" t="s">
        <v>32</v>
      </c>
      <c r="G202" s="10" t="s">
        <v>33</v>
      </c>
      <c r="H202" s="10" t="s">
        <v>34</v>
      </c>
      <c r="I202" s="8"/>
      <c r="J202" s="9" t="s">
        <v>24</v>
      </c>
      <c r="K202" s="10" t="s">
        <v>29</v>
      </c>
      <c r="L202" s="10" t="s">
        <v>30</v>
      </c>
      <c r="M202" s="10" t="s">
        <v>31</v>
      </c>
      <c r="N202" s="10" t="s">
        <v>32</v>
      </c>
      <c r="O202" s="10" t="s">
        <v>33</v>
      </c>
      <c r="P202" s="10" t="s">
        <v>34</v>
      </c>
      <c r="Q202" s="8"/>
    </row>
    <row r="203" spans="1:17" hidden="1">
      <c r="A203" s="8"/>
      <c r="B203" s="11" t="s">
        <v>35</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35</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36</v>
      </c>
      <c r="G216" s="16">
        <f>SUM(C203:H203)</f>
        <v>0</v>
      </c>
      <c r="H216" s="15" t="s">
        <v>37</v>
      </c>
      <c r="I216" s="14"/>
      <c r="J216" s="19"/>
      <c r="K216" s="19"/>
      <c r="L216" s="19"/>
      <c r="M216" s="19"/>
      <c r="N216" s="15" t="s">
        <v>36</v>
      </c>
      <c r="O216" s="16">
        <f>SUM(K203:P203)</f>
        <v>0</v>
      </c>
      <c r="P216" s="15" t="s">
        <v>37</v>
      </c>
      <c r="Q216" s="8"/>
    </row>
    <row r="217" spans="1:17" hidden="1">
      <c r="A217" s="4"/>
      <c r="B217" s="4"/>
      <c r="C217" s="4"/>
      <c r="D217" s="4"/>
      <c r="E217" s="4"/>
      <c r="F217" s="4"/>
      <c r="G217" s="6"/>
      <c r="H217" s="231"/>
      <c r="I217" s="6"/>
      <c r="J217" s="4"/>
      <c r="K217" s="4"/>
      <c r="L217" s="4"/>
      <c r="M217" s="4"/>
      <c r="N217" s="4"/>
      <c r="O217" s="6"/>
      <c r="P217" s="231"/>
      <c r="Q217" s="4"/>
    </row>
    <row r="218" spans="1:17" hidden="1">
      <c r="A218" s="4"/>
      <c r="B218" s="4"/>
      <c r="C218" s="4"/>
      <c r="D218" s="4"/>
      <c r="E218" s="4"/>
      <c r="F218" s="4"/>
      <c r="G218" s="6"/>
      <c r="H218" s="231"/>
      <c r="I218" s="6"/>
      <c r="J218" s="4"/>
      <c r="K218" s="4"/>
      <c r="L218" s="4"/>
      <c r="M218" s="4"/>
      <c r="N218" s="4"/>
      <c r="O218" s="6"/>
      <c r="P218" s="231"/>
      <c r="Q218" s="4"/>
    </row>
    <row r="219" spans="1:17" ht="18.75" hidden="1">
      <c r="A219" s="4"/>
      <c r="B219" s="5">
        <f>'REKOD PRESTASI MURID'!AC11</f>
        <v>0</v>
      </c>
      <c r="C219" s="18" t="s">
        <v>48</v>
      </c>
      <c r="D219" s="18"/>
      <c r="E219" s="18"/>
      <c r="F219" s="18"/>
      <c r="G219" s="18"/>
      <c r="H219" s="7"/>
      <c r="I219" s="6"/>
      <c r="J219" s="5" t="str">
        <f>'REKOD PRESTASI MURID'!AD9</f>
        <v>TAANG KOINABASAN POIMBIDA'</v>
      </c>
      <c r="K219" s="18"/>
      <c r="L219" s="18"/>
      <c r="M219" s="18"/>
      <c r="N219" s="18"/>
      <c r="O219" s="18"/>
      <c r="P219" s="28"/>
      <c r="Q219" s="4"/>
    </row>
    <row r="220" spans="1:17" hidden="1">
      <c r="A220" s="8"/>
      <c r="B220" s="9" t="s">
        <v>24</v>
      </c>
      <c r="C220" s="10" t="s">
        <v>29</v>
      </c>
      <c r="D220" s="10" t="s">
        <v>30</v>
      </c>
      <c r="E220" s="10" t="s">
        <v>31</v>
      </c>
      <c r="F220" s="10" t="s">
        <v>32</v>
      </c>
      <c r="G220" s="10" t="s">
        <v>33</v>
      </c>
      <c r="H220" s="10" t="s">
        <v>34</v>
      </c>
      <c r="I220" s="8"/>
      <c r="J220" s="9" t="s">
        <v>24</v>
      </c>
      <c r="K220" s="10" t="s">
        <v>29</v>
      </c>
      <c r="L220" s="10" t="s">
        <v>30</v>
      </c>
      <c r="M220" s="10" t="s">
        <v>31</v>
      </c>
      <c r="N220" s="10" t="s">
        <v>32</v>
      </c>
      <c r="O220" s="10" t="s">
        <v>33</v>
      </c>
      <c r="P220" s="10" t="s">
        <v>34</v>
      </c>
      <c r="Q220" s="8"/>
    </row>
    <row r="221" spans="1:17" hidden="1">
      <c r="A221" s="8"/>
      <c r="B221" s="11" t="s">
        <v>35</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35</v>
      </c>
      <c r="K221" s="11">
        <f>COUNTIF('REKOD PRESTASI MURID'!$AD$12:$AD$65,1)</f>
        <v>1</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36</v>
      </c>
      <c r="G234" s="16">
        <f>SUM(C221:H221)</f>
        <v>0</v>
      </c>
      <c r="H234" s="15" t="s">
        <v>37</v>
      </c>
      <c r="I234" s="14"/>
      <c r="J234" s="19"/>
      <c r="K234" s="19"/>
      <c r="L234" s="19"/>
      <c r="M234" s="19"/>
      <c r="N234" s="15" t="s">
        <v>36</v>
      </c>
      <c r="O234" s="16">
        <f>SUM(K221:P221)</f>
        <v>7</v>
      </c>
      <c r="P234" s="15" t="s">
        <v>37</v>
      </c>
      <c r="Q234" s="8"/>
    </row>
    <row r="235" spans="1:17" hidden="1">
      <c r="A235" s="4"/>
      <c r="B235" s="4"/>
      <c r="C235" s="4"/>
      <c r="D235" s="4"/>
      <c r="E235" s="4"/>
      <c r="F235" s="4"/>
      <c r="G235" s="6"/>
      <c r="H235" s="232"/>
      <c r="I235" s="6"/>
      <c r="J235" s="4"/>
      <c r="K235" s="4"/>
      <c r="L235" s="4"/>
      <c r="M235" s="4"/>
      <c r="N235" s="4"/>
      <c r="O235" s="4"/>
      <c r="P235" s="232"/>
      <c r="Q235" s="4"/>
    </row>
    <row r="236" spans="1:17" hidden="1">
      <c r="A236" s="4"/>
      <c r="B236" s="4"/>
      <c r="C236" s="4"/>
      <c r="D236" s="4"/>
      <c r="E236" s="4"/>
      <c r="F236" s="4"/>
      <c r="G236" s="6"/>
      <c r="H236" s="231"/>
      <c r="I236" s="6"/>
      <c r="J236" s="4"/>
      <c r="K236" s="4"/>
      <c r="L236" s="4"/>
      <c r="M236" s="4"/>
      <c r="N236" s="4"/>
      <c r="O236" s="4"/>
      <c r="P236" s="231"/>
      <c r="Q236" s="4"/>
    </row>
    <row r="237" spans="1:17" ht="18.75" hidden="1">
      <c r="A237" s="4"/>
      <c r="B237" s="233" t="e">
        <f>'REKOD PRESTASI MURID'!#REF!</f>
        <v>#REF!</v>
      </c>
      <c r="C237" s="233"/>
      <c r="D237" s="233"/>
      <c r="E237" s="233"/>
      <c r="F237" s="233"/>
      <c r="G237" s="233"/>
      <c r="H237" s="233"/>
      <c r="I237" s="6"/>
      <c r="J237" s="5" t="e">
        <f>'REKOD PRESTASI MURID'!#REF!</f>
        <v>#REF!</v>
      </c>
      <c r="K237" s="18"/>
      <c r="L237" s="18"/>
      <c r="M237" s="18"/>
      <c r="N237" s="18"/>
      <c r="O237" s="18"/>
      <c r="P237" s="7"/>
      <c r="Q237" s="4"/>
    </row>
    <row r="238" spans="1:17" hidden="1">
      <c r="A238" s="8"/>
      <c r="B238" s="9" t="s">
        <v>24</v>
      </c>
      <c r="C238" s="10" t="s">
        <v>29</v>
      </c>
      <c r="D238" s="10" t="s">
        <v>30</v>
      </c>
      <c r="E238" s="10" t="s">
        <v>31</v>
      </c>
      <c r="F238" s="10" t="s">
        <v>32</v>
      </c>
      <c r="G238" s="10" t="s">
        <v>33</v>
      </c>
      <c r="H238" s="10" t="s">
        <v>34</v>
      </c>
      <c r="I238" s="8"/>
      <c r="J238" s="9" t="s">
        <v>24</v>
      </c>
      <c r="K238" s="10" t="s">
        <v>29</v>
      </c>
      <c r="L238" s="10" t="s">
        <v>30</v>
      </c>
      <c r="M238" s="10" t="s">
        <v>31</v>
      </c>
      <c r="N238" s="10" t="s">
        <v>32</v>
      </c>
      <c r="O238" s="10" t="s">
        <v>33</v>
      </c>
      <c r="P238" s="10" t="s">
        <v>34</v>
      </c>
      <c r="Q238" s="8"/>
    </row>
    <row r="239" spans="1:17" hidden="1">
      <c r="A239" s="8"/>
      <c r="B239" s="11" t="s">
        <v>35</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35</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36</v>
      </c>
      <c r="G252" s="16" t="e">
        <f>SUM(C239:H239)</f>
        <v>#REF!</v>
      </c>
      <c r="H252" s="15" t="s">
        <v>37</v>
      </c>
      <c r="I252" s="8"/>
      <c r="J252" s="19"/>
      <c r="K252" s="19"/>
      <c r="L252" s="19"/>
      <c r="M252" s="19"/>
      <c r="N252" s="15" t="s">
        <v>36</v>
      </c>
      <c r="O252" s="16" t="e">
        <f>SUM(K239:P239)</f>
        <v>#REF!</v>
      </c>
      <c r="P252" s="15" t="s">
        <v>37</v>
      </c>
      <c r="Q252" s="14"/>
    </row>
    <row r="253" spans="1:17" hidden="1">
      <c r="A253" s="4"/>
      <c r="B253" s="4"/>
      <c r="C253" s="4"/>
      <c r="D253" s="4"/>
      <c r="E253" s="4"/>
      <c r="F253" s="4"/>
      <c r="G253" s="4"/>
      <c r="H253" s="231"/>
      <c r="I253" s="4"/>
      <c r="J253" s="4"/>
      <c r="K253" s="4"/>
      <c r="L253" s="4"/>
      <c r="M253" s="4"/>
      <c r="N253" s="4"/>
      <c r="O253" s="6"/>
      <c r="P253" s="231"/>
      <c r="Q253" s="6"/>
    </row>
    <row r="254" spans="1:17" hidden="1">
      <c r="A254" s="4"/>
      <c r="B254" s="4"/>
      <c r="C254" s="4"/>
      <c r="D254" s="4"/>
      <c r="E254" s="4"/>
      <c r="F254" s="4"/>
      <c r="G254" s="4"/>
      <c r="H254" s="231"/>
      <c r="I254" s="4"/>
      <c r="J254" s="4"/>
      <c r="K254" s="4"/>
      <c r="L254" s="4"/>
      <c r="M254" s="4"/>
      <c r="N254" s="4"/>
      <c r="O254" s="6"/>
      <c r="P254" s="231"/>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24</v>
      </c>
      <c r="C256" s="10" t="s">
        <v>29</v>
      </c>
      <c r="D256" s="10" t="s">
        <v>30</v>
      </c>
      <c r="E256" s="10" t="s">
        <v>31</v>
      </c>
      <c r="F256" s="10" t="s">
        <v>32</v>
      </c>
      <c r="G256" s="10" t="s">
        <v>33</v>
      </c>
      <c r="H256" s="10" t="s">
        <v>34</v>
      </c>
      <c r="I256" s="8"/>
      <c r="J256" s="29"/>
      <c r="K256" s="30"/>
      <c r="L256" s="30"/>
      <c r="M256" s="30"/>
      <c r="N256" s="30"/>
      <c r="O256" s="30"/>
      <c r="P256" s="30"/>
      <c r="Q256" s="8"/>
    </row>
    <row r="257" spans="1:17" hidden="1">
      <c r="A257" s="8"/>
      <c r="B257" s="11" t="s">
        <v>35</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36</v>
      </c>
      <c r="G270" s="16" t="e">
        <f>SUM(C257:H257)</f>
        <v>#REF!</v>
      </c>
      <c r="H270" s="15" t="s">
        <v>37</v>
      </c>
      <c r="I270" s="8"/>
      <c r="J270" s="34"/>
      <c r="K270" s="34"/>
      <c r="L270" s="34"/>
      <c r="M270" s="34"/>
      <c r="N270" s="34"/>
      <c r="O270" s="35"/>
      <c r="P270" s="34"/>
      <c r="Q270" s="8"/>
    </row>
    <row r="271" spans="1:17" hidden="1">
      <c r="A271" s="4"/>
      <c r="B271" s="4"/>
      <c r="C271" s="4"/>
      <c r="D271" s="4"/>
      <c r="E271" s="4"/>
      <c r="F271" s="4"/>
      <c r="G271" s="6"/>
      <c r="H271" s="231"/>
      <c r="I271" s="4"/>
      <c r="J271" s="4"/>
      <c r="K271" s="4"/>
      <c r="L271" s="4"/>
      <c r="M271" s="4"/>
      <c r="N271" s="4"/>
      <c r="O271" s="6"/>
      <c r="P271" s="231"/>
      <c r="Q271" s="4"/>
    </row>
    <row r="272" spans="1:17" hidden="1">
      <c r="A272" s="4"/>
      <c r="B272" s="4"/>
      <c r="C272" s="4"/>
      <c r="D272" s="4"/>
      <c r="E272" s="4"/>
      <c r="F272" s="4"/>
      <c r="G272" s="6"/>
      <c r="H272" s="231"/>
      <c r="I272" s="4"/>
      <c r="J272" s="4"/>
      <c r="K272" s="4"/>
      <c r="L272" s="4"/>
      <c r="M272" s="4"/>
      <c r="N272" s="4"/>
      <c r="O272" s="6"/>
      <c r="P272" s="231"/>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24</v>
      </c>
      <c r="C274" s="10" t="s">
        <v>29</v>
      </c>
      <c r="D274" s="10" t="s">
        <v>30</v>
      </c>
      <c r="E274" s="10" t="s">
        <v>31</v>
      </c>
      <c r="F274" s="10" t="s">
        <v>32</v>
      </c>
      <c r="G274" s="10" t="s">
        <v>33</v>
      </c>
      <c r="H274" s="10" t="s">
        <v>34</v>
      </c>
      <c r="I274" s="8"/>
      <c r="J274" s="9" t="s">
        <v>24</v>
      </c>
      <c r="K274" s="10" t="s">
        <v>29</v>
      </c>
      <c r="L274" s="10" t="s">
        <v>30</v>
      </c>
      <c r="M274" s="10" t="s">
        <v>31</v>
      </c>
      <c r="N274" s="10" t="s">
        <v>32</v>
      </c>
      <c r="O274" s="10" t="s">
        <v>33</v>
      </c>
      <c r="P274" s="10" t="s">
        <v>34</v>
      </c>
      <c r="Q274" s="8"/>
    </row>
    <row r="275" spans="1:17" hidden="1">
      <c r="A275" s="8"/>
      <c r="B275" s="11" t="s">
        <v>35</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35</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36</v>
      </c>
      <c r="G288" s="16">
        <f>SUM(C275:H275)</f>
        <v>0</v>
      </c>
      <c r="H288" s="15" t="s">
        <v>37</v>
      </c>
      <c r="I288" s="14"/>
      <c r="J288" s="19"/>
      <c r="K288" s="19"/>
      <c r="L288" s="19"/>
      <c r="M288" s="19"/>
      <c r="N288" s="15" t="s">
        <v>36</v>
      </c>
      <c r="O288" s="16">
        <f>SUM(K275:P275)</f>
        <v>0</v>
      </c>
      <c r="P288" s="15" t="s">
        <v>37</v>
      </c>
      <c r="Q288" s="8"/>
    </row>
    <row r="289" spans="1:17" hidden="1">
      <c r="A289" s="8"/>
      <c r="B289" s="8"/>
      <c r="C289" s="8"/>
      <c r="D289" s="8"/>
      <c r="E289" s="8"/>
      <c r="F289" s="8"/>
      <c r="G289" s="14"/>
      <c r="H289" s="229"/>
      <c r="I289" s="14"/>
      <c r="J289" s="8"/>
      <c r="K289" s="8"/>
      <c r="L289" s="8"/>
      <c r="M289" s="8"/>
      <c r="N289" s="8"/>
      <c r="O289" s="14"/>
      <c r="P289" s="229"/>
      <c r="Q289" s="8"/>
    </row>
    <row r="290" spans="1:17" hidden="1">
      <c r="A290" s="8"/>
      <c r="B290" s="8"/>
      <c r="C290" s="8"/>
      <c r="D290" s="8"/>
      <c r="E290" s="8"/>
      <c r="F290" s="8"/>
      <c r="G290" s="14"/>
      <c r="H290" s="229"/>
      <c r="I290" s="14"/>
      <c r="J290" s="8"/>
      <c r="K290" s="8"/>
      <c r="L290" s="8"/>
      <c r="M290" s="8"/>
      <c r="N290" s="8"/>
      <c r="O290" s="14"/>
      <c r="P290" s="229"/>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24</v>
      </c>
      <c r="C292" s="10" t="s">
        <v>29</v>
      </c>
      <c r="D292" s="10" t="s">
        <v>30</v>
      </c>
      <c r="E292" s="10" t="s">
        <v>31</v>
      </c>
      <c r="F292" s="10" t="s">
        <v>32</v>
      </c>
      <c r="G292" s="10" t="s">
        <v>33</v>
      </c>
      <c r="H292" s="10" t="s">
        <v>34</v>
      </c>
      <c r="I292" s="8"/>
      <c r="J292" s="9" t="s">
        <v>24</v>
      </c>
      <c r="K292" s="10" t="s">
        <v>29</v>
      </c>
      <c r="L292" s="10" t="s">
        <v>30</v>
      </c>
      <c r="M292" s="10" t="s">
        <v>31</v>
      </c>
      <c r="N292" s="10" t="s">
        <v>32</v>
      </c>
      <c r="O292" s="10" t="s">
        <v>33</v>
      </c>
      <c r="P292" s="10" t="s">
        <v>34</v>
      </c>
      <c r="Q292" s="8"/>
    </row>
    <row r="293" spans="1:17" hidden="1">
      <c r="A293" s="8"/>
      <c r="B293" s="11" t="s">
        <v>35</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35</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36</v>
      </c>
      <c r="G306" s="16">
        <f>SUM(C293:H293)</f>
        <v>0</v>
      </c>
      <c r="H306" s="15" t="s">
        <v>37</v>
      </c>
      <c r="I306" s="8"/>
      <c r="J306" s="8"/>
      <c r="K306" s="8"/>
      <c r="L306" s="8"/>
      <c r="M306" s="8"/>
      <c r="N306" s="15" t="s">
        <v>36</v>
      </c>
      <c r="O306" s="16">
        <f>SUM(K293:P293)</f>
        <v>0</v>
      </c>
      <c r="P306" s="15" t="s">
        <v>37</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11</v>
      </c>
      <c r="C309" s="32"/>
      <c r="D309" s="32"/>
      <c r="E309" s="32"/>
      <c r="F309" s="32"/>
      <c r="G309" s="32"/>
      <c r="H309" s="33"/>
      <c r="I309" s="8"/>
      <c r="J309" s="8"/>
      <c r="K309" s="8"/>
      <c r="L309" s="8"/>
      <c r="M309" s="8"/>
      <c r="N309" s="8"/>
      <c r="O309" s="8"/>
      <c r="P309" s="8"/>
      <c r="Q309" s="8"/>
    </row>
    <row r="310" spans="1:17" hidden="1">
      <c r="A310" s="8"/>
      <c r="B310" s="9" t="s">
        <v>24</v>
      </c>
      <c r="C310" s="10" t="s">
        <v>29</v>
      </c>
      <c r="D310" s="10" t="s">
        <v>30</v>
      </c>
      <c r="E310" s="10" t="s">
        <v>31</v>
      </c>
      <c r="F310" s="10" t="s">
        <v>32</v>
      </c>
      <c r="G310" s="10" t="s">
        <v>33</v>
      </c>
      <c r="H310" s="10" t="s">
        <v>34</v>
      </c>
      <c r="I310" s="8"/>
      <c r="J310" s="8"/>
      <c r="K310" s="8"/>
      <c r="L310" s="8"/>
      <c r="M310" s="8"/>
      <c r="N310" s="8"/>
      <c r="O310" s="8"/>
      <c r="P310" s="8"/>
      <c r="Q310" s="8"/>
    </row>
    <row r="311" spans="1:17" hidden="1">
      <c r="A311" s="8"/>
      <c r="B311" s="11" t="s">
        <v>35</v>
      </c>
      <c r="C311" s="11">
        <f>COUNTIF('REKOD PRESTASI MURID'!$AD$12:$AD$65,1)</f>
        <v>1</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36</v>
      </c>
      <c r="G324" s="16">
        <f>SUM(C311:H311)</f>
        <v>7</v>
      </c>
      <c r="H324" s="15" t="s">
        <v>37</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24</v>
      </c>
      <c r="K328" s="10" t="s">
        <v>29</v>
      </c>
      <c r="L328" s="10" t="s">
        <v>30</v>
      </c>
      <c r="M328" s="10" t="s">
        <v>31</v>
      </c>
      <c r="N328" s="10" t="s">
        <v>32</v>
      </c>
      <c r="O328" s="10" t="s">
        <v>33</v>
      </c>
      <c r="P328" s="10" t="s">
        <v>34</v>
      </c>
      <c r="Q328" s="8"/>
    </row>
    <row r="329" spans="1:17" hidden="1">
      <c r="A329" s="8"/>
      <c r="B329" s="8"/>
      <c r="C329" s="8"/>
      <c r="D329" s="8"/>
      <c r="E329" s="8"/>
      <c r="F329" s="8"/>
      <c r="G329" s="8"/>
      <c r="H329" s="8"/>
      <c r="I329" s="8"/>
      <c r="J329" s="11" t="s">
        <v>35</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36</v>
      </c>
      <c r="O342" s="16">
        <f>SUM(K329:P329)</f>
        <v>0</v>
      </c>
      <c r="P342" s="15" t="s">
        <v>37</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2018-01-08T01:17:59Z</cp:lastPrinted>
  <dcterms:created xsi:type="dcterms:W3CDTF">2016-04-25T12:26:07Z</dcterms:created>
  <dcterms:modified xsi:type="dcterms:W3CDTF">2018-12-27T03:35:55Z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