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3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PELAPORAN'!$A$1:$Q$200</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26" i="4" l="1"/>
  <c r="O26" i="4"/>
  <c r="N26" i="4"/>
  <c r="M26" i="4"/>
  <c r="L26" i="4"/>
  <c r="K26" i="4"/>
  <c r="F56" i="2" l="1"/>
  <c r="H26" i="4"/>
  <c r="G26" i="4"/>
  <c r="F26" i="4"/>
  <c r="P8" i="4"/>
  <c r="O8" i="4"/>
  <c r="N8" i="4"/>
  <c r="H8" i="4"/>
  <c r="G8" i="4"/>
  <c r="F8" i="4"/>
  <c r="M3" i="4"/>
  <c r="H4" i="4"/>
  <c r="H3" i="4"/>
  <c r="K9" i="2"/>
  <c r="K8" i="2"/>
  <c r="K7" i="2"/>
  <c r="E15" i="2" s="1"/>
  <c r="E17" i="2" s="1"/>
  <c r="D11" i="2"/>
  <c r="A1" i="4"/>
  <c r="B6" i="4"/>
  <c r="J6" i="4"/>
  <c r="C8" i="4"/>
  <c r="D8" i="4"/>
  <c r="E8" i="4"/>
  <c r="K8" i="4"/>
  <c r="L8" i="4"/>
  <c r="M8" i="4"/>
  <c r="B24" i="4"/>
  <c r="C26" i="4"/>
  <c r="D26" i="4"/>
  <c r="E26" i="4"/>
  <c r="B43" i="4"/>
  <c r="J43" i="4"/>
  <c r="C45" i="4"/>
  <c r="D45" i="4"/>
  <c r="E45" i="4"/>
  <c r="F45" i="4"/>
  <c r="G45" i="4"/>
  <c r="H45" i="4"/>
  <c r="K45" i="4"/>
  <c r="L45" i="4"/>
  <c r="M45" i="4"/>
  <c r="N45" i="4"/>
  <c r="O45" i="4"/>
  <c r="P45" i="4"/>
  <c r="B60" i="4"/>
  <c r="J60" i="4"/>
  <c r="C62" i="4"/>
  <c r="D62" i="4"/>
  <c r="E62" i="4"/>
  <c r="F62" i="4"/>
  <c r="G62" i="4"/>
  <c r="H62" i="4"/>
  <c r="K62" i="4"/>
  <c r="L62" i="4"/>
  <c r="M62" i="4"/>
  <c r="N62" i="4"/>
  <c r="O62" i="4"/>
  <c r="P62" i="4"/>
  <c r="B78" i="4"/>
  <c r="J78" i="4"/>
  <c r="C80" i="4"/>
  <c r="D80" i="4"/>
  <c r="E80" i="4"/>
  <c r="F80" i="4"/>
  <c r="G80" i="4"/>
  <c r="H80" i="4"/>
  <c r="K80" i="4"/>
  <c r="L80" i="4"/>
  <c r="M80" i="4"/>
  <c r="N80" i="4"/>
  <c r="O80" i="4"/>
  <c r="P80" i="4"/>
  <c r="B95" i="4"/>
  <c r="J95" i="4"/>
  <c r="C97" i="4"/>
  <c r="D97" i="4"/>
  <c r="E97" i="4"/>
  <c r="F97" i="4"/>
  <c r="G97" i="4"/>
  <c r="H97" i="4"/>
  <c r="K97" i="4"/>
  <c r="L97" i="4"/>
  <c r="M97" i="4"/>
  <c r="N97" i="4"/>
  <c r="O97" i="4"/>
  <c r="P97" i="4"/>
  <c r="B113" i="4"/>
  <c r="J113" i="4"/>
  <c r="C115" i="4"/>
  <c r="D115" i="4"/>
  <c r="E115" i="4"/>
  <c r="F115" i="4"/>
  <c r="G115" i="4"/>
  <c r="H115" i="4"/>
  <c r="K115" i="4"/>
  <c r="L115" i="4"/>
  <c r="M115" i="4"/>
  <c r="N115" i="4"/>
  <c r="O115" i="4"/>
  <c r="P115" i="4"/>
  <c r="B131" i="4"/>
  <c r="J131" i="4"/>
  <c r="C133" i="4"/>
  <c r="D133" i="4"/>
  <c r="E133" i="4"/>
  <c r="F133" i="4"/>
  <c r="G133" i="4"/>
  <c r="H133" i="4"/>
  <c r="K133" i="4"/>
  <c r="L133" i="4"/>
  <c r="M133" i="4"/>
  <c r="N133" i="4"/>
  <c r="O133" i="4"/>
  <c r="P133" i="4"/>
  <c r="B149" i="4"/>
  <c r="J149" i="4"/>
  <c r="C151" i="4"/>
  <c r="D151" i="4"/>
  <c r="E151" i="4"/>
  <c r="F151" i="4"/>
  <c r="G151" i="4"/>
  <c r="H151" i="4"/>
  <c r="K151" i="4"/>
  <c r="L151" i="4"/>
  <c r="M151" i="4"/>
  <c r="N151" i="4"/>
  <c r="O151" i="4"/>
  <c r="P151" i="4"/>
  <c r="B167" i="4"/>
  <c r="J167" i="4"/>
  <c r="C169" i="4"/>
  <c r="D169" i="4"/>
  <c r="E169" i="4"/>
  <c r="F169" i="4"/>
  <c r="G169" i="4"/>
  <c r="H169" i="4"/>
  <c r="K169" i="4"/>
  <c r="L169" i="4"/>
  <c r="M169" i="4"/>
  <c r="N169" i="4"/>
  <c r="O169" i="4"/>
  <c r="P169" i="4"/>
  <c r="C187" i="4"/>
  <c r="D187" i="4"/>
  <c r="E187" i="4"/>
  <c r="F187" i="4"/>
  <c r="G187" i="4"/>
  <c r="H187" i="4"/>
  <c r="B1" i="2"/>
  <c r="B2" i="2"/>
  <c r="B3" i="2"/>
  <c r="B4" i="2"/>
  <c r="D13" i="2"/>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G164" i="4" l="1"/>
  <c r="O146" i="4"/>
  <c r="G93" i="4"/>
  <c r="O75" i="4"/>
  <c r="G182" i="4"/>
  <c r="O39" i="4"/>
  <c r="O93" i="4"/>
  <c r="O164" i="4"/>
  <c r="G110" i="4"/>
  <c r="G75" i="4"/>
  <c r="O21" i="4"/>
  <c r="G39" i="4"/>
  <c r="G200" i="4"/>
  <c r="O182" i="4"/>
  <c r="G146" i="4"/>
  <c r="O128" i="4"/>
  <c r="G128" i="4"/>
  <c r="O110" i="4"/>
  <c r="O58" i="4"/>
  <c r="G58"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<sst xmlns="http://schemas.openxmlformats.org/spreadsheetml/2006/main" count="427" uniqueCount="160">
  <si>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</si>
  <si>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</si>
  <si>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</si>
  <si>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</si>
  <si>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</si>
  <si>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</si>
  <si>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</si>
  <si>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</si>
  <si>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</si>
  <si>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</si>
  <si>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</si>
  <si>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</si>
  <si>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</si>
  <si>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</si>
  <si>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</si>
  <si>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</si>
  <si>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</si>
  <si>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</si>
  <si>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</si>
  <si>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</si>
  <si>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</si>
  <si>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</si>
  <si>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</si>
  <si>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</si>
  <si>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</si>
  <si>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</si>
  <si>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</si>
  <si>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</si>
  <si>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</si>
  <si>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</si>
  <si>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</si>
  <si>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</si>
  <si>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</si>
  <si>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</si>
  <si>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</si>
  <si>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</si>
  <si>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</si>
  <si>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</si>
  <si>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</si>
  <si>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</si>
  <si>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</si>
  <si>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</si>
  <si>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</si>
  <si>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</si>
  <si>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</si>
  <si>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</si>
  <si>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</si>
  <si>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</si>
  <si>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</si>
  <si>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</si>
  <si>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</si>
  <si>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</si>
  <si>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</si>
  <si>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</si>
  <si>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</si>
  <si>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</si>
  <si>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</si>
  <si>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</si>
  <si>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</si>
  <si>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</si>
  <si>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</si>
  <si>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</si>
  <si>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</si>
  <si>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</si>
  <si>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</si>
  <si>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</si>
  <si>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</si>
  <si>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</si>
  <si>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</si>
  <si>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</si>
  <si>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</si>
  <si>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</si>
  <si>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</si>
  <si>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</si>
  <si>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</si>
  <si>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</si>
  <si>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</si>
  <si>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</si>
  <si>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</si>
  <si>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</si>
  <si>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</si>
  <si>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</si>
  <si>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</si>
  <si>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</si>
  <si>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</si>
  <si>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</si>
  <si>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</si>
  <si>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</si>
  <si>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</si>
  <si>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</si>
  <si>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</si>
  <si>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</si>
  <si>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</si>
  <si>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</si>
  <si>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</si>
  <si>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</si>
  <si>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</si>
  <si>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</si>
  <si>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</si>
  <si>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</si>
  <si>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</si>
  <si>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</si>
  <si>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</si>
  <si>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</si>
  <si>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</si>
  <si>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</si>
  <si>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</si>
  <si>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</si>
  <si>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</si>
  <si>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</si>
  <si>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</si>
  <si>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</si>
  <si>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MEMBACA</t>
  </si>
  <si>
    <t>KEMAHIRAN MENULIS</t>
  </si>
  <si>
    <t>SELANGOR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</si>
  <si>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</si>
  <si>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</si>
  <si>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</si>
  <si>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</si>
  <si>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MEMBACA</t>
  </si>
  <si>
    <t>MENULIS</t>
  </si>
  <si>
    <t>SEKOLAH SERI PUTERI</t>
  </si>
  <si>
    <t>CYBERJAYA</t>
  </si>
  <si>
    <t>00/00/2018</t>
  </si>
  <si>
    <t>PN. ZARIAH ALI</t>
  </si>
  <si>
    <t>3 CEMERLANG</t>
  </si>
  <si>
    <t xml:space="preserve">  KESELURUHAN</t>
  </si>
  <si>
    <t>MENDENGAR DAN BERTUTUR</t>
  </si>
  <si>
    <t>BAHASA MELAYU</t>
  </si>
  <si>
    <t>KEMAHIRAN MENDENGAR DAN BERTUTUR</t>
  </si>
  <si>
    <t xml:space="preserve">Mendengar, memahami, dan memberikan respons terhadap ayat dalam pelbagai ujaran, maklumat, soalan, dan berkomunikasi bagi menganalisis isu, menyampaikan pidato, pandangan, perundingan, kritikan, dan ulasan dengan betul, tepat, bermakna serta menggunakan ayat yang gramatis dan bertatasusila  pada tahap sangat terhad.  </t>
  </si>
  <si>
    <t>Mendengar, memahami, dan memberikan respons terhadap ayat dalam pelbagai ujaran, maklumat, soalan, dan berkomunikasi bagi menganalisis isu, menyampaikan pidato, pandangan, perundingan, kritikan, dan ulasan dengan betul, tepat, bermakna serta menggunakan ayat yang gramatis dan bertatasusila pada tahap terhad.</t>
  </si>
  <si>
    <t>Mendengar, memahami, dan memberikan respons terhadap ayat dalam pelbagai ujaran, maklumat, soalan, dan berkomunikasi bagi menganalisis isu, menyampaikan pidato, pandangan, perundingan, kritikan, dan ulasan dengan betul, tepat, bermakna serta menggunakan ayat yang gramatis dan bertatasusila pada tahap memuaskan.</t>
  </si>
  <si>
    <t>Mendengar, memahami, dan memberikan respons terhadap ayat dalam pelbagai ujaran, maklumat, soalan, dan berkomunikasi bagi menganalisis isu, menyampaikan pidato, pandangan, perundingan, kritikan, dan ulasan dengan betul, tepat, bermakna serta menggunakan ayat yang gramatis dan bertatasusila pada tahap kukuh.</t>
  </si>
  <si>
    <t>Mendengar, memahami, dan memberikan respons terhadap ayat dalam pelbagai ujaran, maklumat, soalan, dan berkomunikasi bagi menganalisis isu, menyampaikan pidato, pandangan, perundingan, kritikan, dan ulasan dengan betul, tepat, bermakna serta menggunakan ayat yang gramatis dan bertatasusila pada tahap tekal dan terperinci.</t>
  </si>
  <si>
    <t>Mendengar, memahami, dan memberikan respons terhadap ayat dalam pelbagai ujaran, maklumat, soalan, dan berkomunikasi bagi menganalisis isu, menyampaikan pidato, pandangan, perundingan, kritikan, dan ulasan dengan betul, tepat, bermakna serta menggunakan ayat yang gramatis dan bertatasusila tahap tekal, terperinci dan menjadi teladan.</t>
  </si>
  <si>
    <t xml:space="preserve">Membaca dan memahami kandungan bahan bacaan dengan sebutan dan intonasi yang betul untuk menerangkan maksud bahan bacaan, menganalisis maklumat, dan mengulas teks dengan betul dan tepat  pada tahap sangat terhad. </t>
  </si>
  <si>
    <t>Membaca dan memahami kandungan bahan bacaan dengan sebutan dan intonasi yang betul untuk menerangkan maksud bahan bacaan, menganalisis maklumat, dan mengulas teks dengan betul dan tepat  pada tahap yang terhad.</t>
  </si>
  <si>
    <t>Membaca dan memahami kandungan bahan bacaan dengan sebutan dan intonasi yang betul untuk menerangkan maksud bahan bacaan, menganalisis maklumat, dan mengulas teks dengan betul dan tepat  pada tahap yang memuaskan.</t>
  </si>
  <si>
    <t>Membaca dan memahami kandungan bahan bacaan dengan sebutan dan intonasi yang betul untuk menerangkan maksud bahan bacaan, menganalisis maklumat, dan mengulas teks dengan betul dan tepat  pada tahap yang kukuh.</t>
  </si>
  <si>
    <t>Membaca dan memahami kandungan bahan bacaan dengan sebutan dan intonasi yang betul untuk menerangkan maksud bahan bacaan, menganalisis maklumat, dan mengulas teks dengan betul dan tepat pada tahap yang tekal dan terperinci.</t>
  </si>
  <si>
    <t>Membaca dan memahami kandungan bahan bacaan dengan sebutan dan intonasi yang betul untuk menerangkan maksud bahan bacaan, menganalisis maklumat, dan mengulas teks dengan betul dan tepat yang tekal, terperinci dan menjadi teladan.</t>
  </si>
  <si>
    <t>Menulis ungkapan, ayat dan pendapat dengan betul, meringkaskan maklumat, mengadaptasi prosa dan bahan grafik, membina kerangka dan menghasilkan penulisan dengan menggunakan bahasa yang menarik dan gramatis serta mengedit dan menyunting teks dengan betul, tepat dan gramatis  pada tahap sangat terhad.</t>
  </si>
  <si>
    <t>Menulis ungkapan, ayat dan pendapat dengan betul, meringkaskan maklumat, mengadaptasi prosa dan bahan grafik, membina kerangka dan menghasilkan penulisan dengan menggunakan bahasa yang menarik dan gramatis serta mengedit dan menyunting teks dengan betul, tepat dan gramatis  pada tahap terhad.</t>
  </si>
  <si>
    <t>Menulis ungkapan, ayat dan pendapat dengan betul, meringkaskan maklumat, mengadaptasi prosa dan bahan grafik, membina kerangka dan menghasilkan penulisan dengan menggunakan bahasa yang menarik dan gramatis serta mengedit dan menyunting teks dengan betul, tepat dan gramatis  pada tahap memuaskan.</t>
  </si>
  <si>
    <t>Menulis ungkapan, ayat dan pendapat dengan betul, meringkaskan maklumat, mengadaptasi prosa dan bahan grafik, membina kerangka dan menghasilkan penulisan dengan menggunakan bahasa yang menarik dan gramatis serta mengedit dan menyunting teks dengan betul, tepat dan gramatis  pada tahap kukuh.</t>
  </si>
  <si>
    <t>Menulis untuk menyatakan, melengkapkan, meringkaskan, merumus dan mengolah maklumat yang tersurat dan tersirat dalam sesuatu genre penulisan dengan betul, tepat dan gramatis  pada tahap tekal dan terperinci.</t>
  </si>
  <si>
    <t>Menulis untuk menyatakan, melengkapkan, meringkaskan, merumus dan mengolah maklumat yang tersurat dan tersirat dalam sesuatu genre penulisan dengan betul, tepat dan gramatis  pada tahap sangat tekal, terperinci dan menjadi teladan.</t>
  </si>
  <si>
    <t xml:space="preserve">Murid mempamerkan tahap pengetahuan bahasa dan kecekapan berbahasa yang sangat lemah, sangat terhad dan memerlukan banyak bimbingan, panduan dan latihan dalam kemahiran bahasa. </t>
  </si>
  <si>
    <t xml:space="preserve">Murid mempamerkan tahap pengetahuan bahasa dan kecekapan berbahasa yang lemah, terhad dan memerlukan sedikit bimbingan, panduan, dan latihan dalam kemahiran bahasa. </t>
  </si>
  <si>
    <t xml:space="preserve">Murid berupaya mempamerkan tahap pengetahuan bahasa dan kecekapan berbahasa yang sederhana dan berupaya mengungkapkan idea serta menguasai kemahiran berfikir yang asas tanpa bimbingan dalam kemahiran bahasa. </t>
  </si>
  <si>
    <t xml:space="preserve">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 </t>
  </si>
  <si>
    <t xml:space="preserve">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 </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</si>
  <si>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</si>
  <si>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 xml:space="preserve">Pentaksiran atau penilaian perlu dilakukan sepanjang masa semasa proses PdP berlaku yang berfokuskan kepada sesuatu standard pembelajaran yang dipilih ketika proses sesuatu PdP. Tercapai atau tidak sesuatu tahap penguasaan  boleh dikenal pasti melalui objektif PdP berdasarkan standard pembelajaran yang dipilih. Murid yang tidak mencapai objektif standard pembelajaran tersebut akan diulang ajar oleh guru. </t>
  </si>
  <si>
    <t xml:space="preserve">Tahap Penguasaan murid akan ditentukan melalui pentaksiran atau penilaian yang dilakukan oleh guru semasa proses PdP. Sebagai bukti pentaksiran tahap penguasaan murid telah dilakukan, guru boleh merekodkan atau mencatat tahap penguasaan tersebut untuk membantu guru mengisi templat pelaporan yang disediakan.  Templat pelaporan ini terdiri daripada tiga kemahiran dalam  tiga lajur iaitu kemahiran mendengar dan bertutur, kemahiran membaca dan kemahiran menulis yang dibina berasaskan standard pembelajaran bagi setiap kemahiran bahasa. </t>
  </si>
  <si>
    <t xml:space="preserve">Bagi tujuan pelaporan, guru hendaklah mengisi templat pelaporan yang disediakan oleh KPM sebanyak dua kali setahun iaitu pertengahan dan akhir tahun. Guru hendaklah memilih option di sebelah kanan bahagian atas halaman untuk menentukan pertengahan atau akhir tahun. </t>
  </si>
  <si>
    <t xml:space="preserve">Tahap penguasaan yang terbaik  dilaporkan di dalam templat pelaporan tersebut bagi setiap kemahiran bahasa iaitu kemahiran mendengar dan bertutur, kemahiran membaca dan kemahiran menulis. Pelaporan ini sebagai rekod prestasi  keseluruhan kemahiran bahasa yang patut dikuasai oleh setiap murid. Tahap Penguasaan ini ditentukan melalui pertimbangan profesional guru berasaskan setiap standard pembelajaran  yang dipelajari oleh murid. Pernyataan setiap Tahap Penguasaan tersebut tercatat pada data Pernyataan Tahap Penguasaan. </t>
  </si>
  <si>
    <r>
      <t>(</t>
    </r>
    <r>
      <rPr>
        <b/>
        <sz val="11"/>
        <rFont val="Calibri"/>
        <family val="2"/>
      </rPr>
      <t>Nota</t>
    </r>
    <r>
      <rPr>
        <sz val="11"/>
        <rFont val="Calibri"/>
        <family val="2"/>
      </rPr>
      <t>: Pegawai mata pelajaran boleh menambah teks lain di dalam ruang ini tetapi 5 perkara di atas hendaklah dikekalkan)</t>
    </r>
  </si>
  <si>
    <t>BAHASA MELAYU TINGKATAN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</si>
</sst>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0">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b/>
      <sz val="11"/>
      <name val="Calibri"/>
      <family val="2"/>
    </font>
    <font>
      <sz val="11"/>
      <name val="Calibri"/>
      <family val="2"/>
    </font>
    <font>
      <sz val="12"/>
      <color indexed="8"/>
      <name val="Calibri"/>
      <family val="2"/>
    </font>
    <font>
      <sz val="12"/>
      <name val="Calibri"/>
      <family val="2"/>
    </font>
    <font>
      <b/>
      <sz val="12"/>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3">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45" fillId="13" borderId="0" xfId="0" applyFont="1" applyFill="1" applyAlignment="1">
      <alignment horizontal="right" vertical="center"/>
    </xf>
    <xf numFmtId="0" fontId="43" fillId="0" borderId="24" xfId="1" applyFont="1" applyBorder="1" applyAlignment="1">
      <alignment vertical="top"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3" fillId="5" borderId="0" xfId="0" applyFont="1" applyFill="1" applyAlignment="1">
      <alignment horizontal="center" vertical="center"/>
    </xf>
    <xf numFmtId="0" fontId="47" fillId="0" borderId="0" xfId="0" applyFont="1" applyAlignment="1">
      <alignment vertical="top"/>
    </xf>
    <xf numFmtId="0" fontId="48" fillId="0" borderId="0" xfId="0" applyFont="1" applyAlignment="1">
      <alignment horizontal="justify" vertical="justify" wrapText="1"/>
    </xf>
    <xf numFmtId="0" fontId="49" fillId="0" borderId="0" xfId="0" applyFont="1" applyAlignment="1">
      <alignment horizontal="justify" vertical="justify" wrapText="1"/>
    </xf>
    <xf numFmtId="0" fontId="48" fillId="0" borderId="0" xfId="0" applyFont="1" applyAlignment="1">
      <alignment vertical="justify" wrapText="1"/>
    </xf>
    <xf numFmtId="0" fontId="46" fillId="0" borderId="0" xfId="0" applyFont="1" applyAlignment="1">
      <alignment horizontal="justify" vertical="justify"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0</c:v>
                </c:pt>
                <c:pt idx="3">
                  <c:v>0</c:v>
                </c:pt>
                <c:pt idx="4">
                  <c:v>1</c:v>
                </c:pt>
                <c:pt idx="5">
                  <c:v>0</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PELAPORAN'!$B$97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PELAPORAN'!$C$97:$H$97</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PELAPORAN'!$J$133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PELAPORAN'!$K$133:$P$133</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PELAPORAN'!$B$133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PELAPORAN'!$C$133:$H$133</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PELAPORAN'!$B$45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PELAPORAN'!#REF!</c:f>
              <c:strCache>
                <c:ptCount val="6"/>
                <c:pt idx="0">
                  <c:v>TP 1</c:v>
                </c:pt>
                <c:pt idx="1">
                  <c:v>TP 2</c:v>
                </c:pt>
                <c:pt idx="2">
                  <c:v> TP 3</c:v>
                </c:pt>
                <c:pt idx="3">
                  <c:v> TP 4</c:v>
                </c:pt>
                <c:pt idx="4">
                  <c:v> TP 5</c:v>
                </c:pt>
                <c:pt idx="5">
                  <c:v> TP 6</c:v>
                </c:pt>
              </c:strCache>
              <c:extLst xmlns:c15="http://schemas.microsoft.com/office/drawing/2012/chart"/>
            </c:strRef>
          </c:cat>
          <c:val>
            <c:numRef>
              <c:f>'GRAF PELAPORAN'!$C$45:$H$45</c:f>
            </c:numRef>
          </c:val>
          <c:extLs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PELAPORAN'!$B$45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PELAPORAN'!#REF!</c:f>
              <c:strCache>
                <c:ptCount val="6"/>
                <c:pt idx="0">
                  <c:v>TP 1</c:v>
                </c:pt>
                <c:pt idx="1">
                  <c:v>TP 2</c:v>
                </c:pt>
                <c:pt idx="2">
                  <c:v> TP 3</c:v>
                </c:pt>
                <c:pt idx="3">
                  <c:v>TP 4</c:v>
                </c:pt>
                <c:pt idx="4">
                  <c:v>TP  5</c:v>
                </c:pt>
                <c:pt idx="5">
                  <c:v>TP 6</c:v>
                </c:pt>
              </c:strCache>
              <c:extLst xmlns:c15="http://schemas.microsoft.com/office/drawing/2012/chart"/>
            </c:strRef>
          </c:cat>
          <c:val>
            <c:numRef>
              <c:f>'GRAF PELAPORAN'!$K$45:$P$45</c:f>
            </c:numRef>
          </c:val>
          <c:extLs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PELAPORAN'!$B$80</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PELAPORAN'!#REF!</c:f>
              <c:strCache>
                <c:ptCount val="6"/>
                <c:pt idx="0">
                  <c:v>TP 1</c:v>
                </c:pt>
                <c:pt idx="1">
                  <c:v>TP 2</c:v>
                </c:pt>
                <c:pt idx="2">
                  <c:v> TP 3</c:v>
                </c:pt>
                <c:pt idx="3">
                  <c:v> TP 4</c:v>
                </c:pt>
                <c:pt idx="4">
                  <c:v> TP 5</c:v>
                </c:pt>
                <c:pt idx="5">
                  <c:v> TP 6</c:v>
                </c:pt>
              </c:strCache>
              <c:extLst xmlns:c15="http://schemas.microsoft.com/office/drawing/2012/chart"/>
            </c:strRef>
          </c:cat>
          <c:val>
            <c:numRef>
              <c:f>'GRAF PELAPORAN'!$C$80:$H$80</c:f>
            </c:numRef>
          </c:val>
          <c:extLs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PELAPORAN'!$B$151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PELAPORAN'!$C$151:$H$151</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PELAPORAN'!$B$151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PELAPORAN'!$K$151:$P$151</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PELAPORAN'!$C$169:$H$169</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PELAPORAN'!$J$80</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PELAPORAN'!$K$80:$P$80</c:f>
            </c:numRef>
          </c:val>
          <c:extLst>
            <c:ext xmlns:c15="http://schemas.microsoft.com/office/drawing/2012/chart" uri="{02D57815-91ED-43cb-92C2-25804820EDAC}">
              <c15:filteredCategoryTitle>
                <c15:cat>
                  <c:multiLvlStrRef>
                    <c:extLst>
                      <c:ext uri="{02D57815-91ED-43cb-92C2-25804820EDAC}">
                        <c15:formulaRef>
                          <c15:sqref>'GRAF PELAPORAN'!$K$79:$P$79</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PELAPORAN'!$K$169:$P$169</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1</c:v>
                </c:pt>
                <c:pt idx="4">
                  <c:v>0</c:v>
                </c:pt>
                <c:pt idx="5">
                  <c:v>0</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PELAPORAN'!$B$187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PELAPORAN'!$C$187:$H$187</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PELAPORAN'!$J$62</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PELAPORAN'!$K$62:$P$62</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PELAPORAN'!$B$62</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PELAPORAN'!$C$62:$H$62</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PELAPORAN'!$B$115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PELAPORAN'!$C$115:$H$115</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PELAPORAN'!$J$97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PELAPORAN'!$K$97:$P$97</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PELAPORAN'!$J$115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TP 4</c:v>
                </c:pt>
                <c:pt idx="4">
                  <c:v>TP  5</c:v>
                </c:pt>
                <c:pt idx="5">
                  <c:v>TP 6</c:v>
                </c:pt>
              </c:strCache>
            </c:strRef>
          </c:cat>
          <c:val>
            <c:numRef>
              <c:f>'GRAF PELAPORAN'!$K$115:$P$115</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23" Type="http://schemas.microsoft.com/office/2007/relationships/hdphoto" Target="../media/hdphoto3.wdp"/><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723900</xdr:colOff>
          <xdr:row>5</xdr:row>
          <xdr:rowOff>28575</xdr:rowOff>
        </xdr:from>
        <xdr:to>
          <xdr:col>6</xdr:col>
          <xdr:colOff>0</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723900</xdr:colOff>
          <xdr:row>6</xdr:row>
          <xdr:rowOff>28575</xdr:rowOff>
        </xdr:from>
        <xdr:to>
          <xdr:col>5</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80</xdr:row>
      <xdr:rowOff>171450</xdr:rowOff>
    </xdr:from>
    <xdr:to>
      <xdr:col>16</xdr:col>
      <xdr:colOff>0</xdr:colOff>
      <xdr:row>91</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187</xdr:row>
      <xdr:rowOff>80962</xdr:rowOff>
    </xdr:from>
    <xdr:to>
      <xdr:col>7</xdr:col>
      <xdr:colOff>635793</xdr:colOff>
      <xdr:row>198</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62</xdr:row>
      <xdr:rowOff>209550</xdr:rowOff>
    </xdr:from>
    <xdr:to>
      <xdr:col>16</xdr:col>
      <xdr:colOff>0</xdr:colOff>
      <xdr:row>73</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62</xdr:row>
      <xdr:rowOff>180975</xdr:rowOff>
    </xdr:from>
    <xdr:to>
      <xdr:col>8</xdr:col>
      <xdr:colOff>9525</xdr:colOff>
      <xdr:row>73</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19050</xdr:colOff>
      <xdr:row>116</xdr:row>
      <xdr:rowOff>0</xdr:rowOff>
    </xdr:from>
    <xdr:to>
      <xdr:col>7</xdr:col>
      <xdr:colOff>647700</xdr:colOff>
      <xdr:row>126</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97</xdr:row>
      <xdr:rowOff>257175</xdr:rowOff>
    </xdr:from>
    <xdr:to>
      <xdr:col>16</xdr:col>
      <xdr:colOff>0</xdr:colOff>
      <xdr:row>108</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116</xdr:row>
      <xdr:rowOff>38100</xdr:rowOff>
    </xdr:from>
    <xdr:to>
      <xdr:col>15</xdr:col>
      <xdr:colOff>581025</xdr:colOff>
      <xdr:row>126</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97</xdr:row>
      <xdr:rowOff>219075</xdr:rowOff>
    </xdr:from>
    <xdr:to>
      <xdr:col>8</xdr:col>
      <xdr:colOff>9525</xdr:colOff>
      <xdr:row>108</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133</xdr:row>
      <xdr:rowOff>257175</xdr:rowOff>
    </xdr:from>
    <xdr:to>
      <xdr:col>16</xdr:col>
      <xdr:colOff>0</xdr:colOff>
      <xdr:row>144</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133</xdr:row>
      <xdr:rowOff>219075</xdr:rowOff>
    </xdr:from>
    <xdr:to>
      <xdr:col>8</xdr:col>
      <xdr:colOff>9525</xdr:colOff>
      <xdr:row>144</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46</xdr:row>
      <xdr:rowOff>0</xdr:rowOff>
    </xdr:from>
    <xdr:to>
      <xdr:col>7</xdr:col>
      <xdr:colOff>619125</xdr:colOff>
      <xdr:row>56</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46</xdr:row>
      <xdr:rowOff>0</xdr:rowOff>
    </xdr:from>
    <xdr:to>
      <xdr:col>15</xdr:col>
      <xdr:colOff>619125</xdr:colOff>
      <xdr:row>56</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81</xdr:row>
      <xdr:rowOff>0</xdr:rowOff>
    </xdr:from>
    <xdr:to>
      <xdr:col>7</xdr:col>
      <xdr:colOff>619125</xdr:colOff>
      <xdr:row>91</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152</xdr:row>
      <xdr:rowOff>0</xdr:rowOff>
    </xdr:from>
    <xdr:to>
      <xdr:col>7</xdr:col>
      <xdr:colOff>619125</xdr:colOff>
      <xdr:row>163</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152</xdr:row>
      <xdr:rowOff>0</xdr:rowOff>
    </xdr:from>
    <xdr:to>
      <xdr:col>15</xdr:col>
      <xdr:colOff>619125</xdr:colOff>
      <xdr:row>163</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170</xdr:row>
      <xdr:rowOff>0</xdr:rowOff>
    </xdr:from>
    <xdr:to>
      <xdr:col>7</xdr:col>
      <xdr:colOff>619125</xdr:colOff>
      <xdr:row>181</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170</xdr:row>
      <xdr:rowOff>0</xdr:rowOff>
    </xdr:from>
    <xdr:to>
      <xdr:col>15</xdr:col>
      <xdr:colOff>619125</xdr:colOff>
      <xdr:row>181</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6" activePane="bottomLeft" state="frozen"/>
      <selection pane="bottomLeft" activeCell="A5" sqref="A5:K9"/>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61</v>
      </c>
      <c r="B1" s="155"/>
      <c r="C1" s="155"/>
      <c r="D1" s="155"/>
      <c r="E1" s="155"/>
      <c r="F1" s="155"/>
      <c r="G1" s="155"/>
      <c r="H1" s="155"/>
      <c r="I1" s="155"/>
      <c r="J1" s="155"/>
      <c r="K1" s="155"/>
    </row>
    <row r="2" spans="1:12" ht="21">
      <c r="A2" s="153" t="s">
        <v>46</v>
      </c>
      <c r="B2" s="154"/>
      <c r="C2" s="154"/>
      <c r="D2" s="154"/>
      <c r="E2" s="154"/>
      <c r="F2" s="154"/>
      <c r="G2" s="154"/>
      <c r="H2" s="154"/>
      <c r="I2" s="154"/>
      <c r="J2" s="154"/>
      <c r="K2" s="199" t="s">
        <v>159</v>
      </c>
    </row>
    <row r="4" spans="1:12">
      <c r="A4" s="151" t="s">
        <v>47</v>
      </c>
    </row>
    <row r="5" spans="1:12" ht="15" customHeight="1">
      <c r="A5" s="201" t="s">
        <v>115</v>
      </c>
      <c r="B5" s="201"/>
      <c r="C5" s="201"/>
      <c r="D5" s="201"/>
      <c r="E5" s="201"/>
      <c r="F5" s="201"/>
      <c r="G5" s="201"/>
      <c r="H5" s="201"/>
      <c r="I5" s="201"/>
      <c r="J5" s="201"/>
      <c r="K5" s="201"/>
    </row>
    <row r="6" spans="1:12">
      <c r="A6" s="201"/>
      <c r="B6" s="201"/>
      <c r="C6" s="201"/>
      <c r="D6" s="201"/>
      <c r="E6" s="201"/>
      <c r="F6" s="201"/>
      <c r="G6" s="201"/>
      <c r="H6" s="201"/>
      <c r="I6" s="201"/>
      <c r="J6" s="201"/>
      <c r="K6" s="201"/>
    </row>
    <row r="7" spans="1:12">
      <c r="A7" s="201"/>
      <c r="B7" s="201"/>
      <c r="C7" s="201"/>
      <c r="D7" s="201"/>
      <c r="E7" s="201"/>
      <c r="F7" s="201"/>
      <c r="G7" s="201"/>
      <c r="H7" s="201"/>
      <c r="I7" s="201"/>
      <c r="J7" s="201"/>
      <c r="K7" s="201"/>
    </row>
    <row r="8" spans="1:12">
      <c r="A8" s="201"/>
      <c r="B8" s="201"/>
      <c r="C8" s="201"/>
      <c r="D8" s="201"/>
      <c r="E8" s="201"/>
      <c r="F8" s="201"/>
      <c r="G8" s="201"/>
      <c r="H8" s="201"/>
      <c r="I8" s="201"/>
      <c r="J8" s="201"/>
      <c r="K8" s="201"/>
    </row>
    <row r="9" spans="1:12">
      <c r="A9" s="201"/>
      <c r="B9" s="201"/>
      <c r="C9" s="201"/>
      <c r="D9" s="201"/>
      <c r="E9" s="201"/>
      <c r="F9" s="201"/>
      <c r="G9" s="201"/>
      <c r="H9" s="201"/>
      <c r="I9" s="201"/>
      <c r="J9" s="201"/>
      <c r="K9" s="201"/>
    </row>
    <row r="10" spans="1:12">
      <c r="B10" s="157"/>
      <c r="C10" s="157"/>
      <c r="D10" s="158"/>
      <c r="E10" s="158"/>
      <c r="F10" s="158"/>
      <c r="G10" s="158"/>
      <c r="H10" s="158"/>
      <c r="I10" s="158"/>
      <c r="J10" s="158"/>
      <c r="K10" s="158"/>
    </row>
    <row r="11" spans="1:12">
      <c r="A11" s="161" t="s">
        <v>55</v>
      </c>
      <c r="B11" s="162" t="s">
        <v>48</v>
      </c>
      <c r="C11" s="160"/>
      <c r="D11" s="160"/>
      <c r="E11" s="160"/>
      <c r="F11" s="160"/>
      <c r="G11" s="160"/>
      <c r="H11" s="160"/>
      <c r="I11" s="160"/>
      <c r="J11" s="160"/>
      <c r="K11" s="160"/>
      <c r="L11" s="158"/>
    </row>
    <row r="12" spans="1:12">
      <c r="B12" s="150" t="s">
        <v>49</v>
      </c>
    </row>
    <row r="13" spans="1:12">
      <c r="B13" s="150" t="s">
        <v>50</v>
      </c>
    </row>
    <row r="14" spans="1:12">
      <c r="B14" s="150" t="s">
        <v>51</v>
      </c>
    </row>
    <row r="15" spans="1:12">
      <c r="B15" s="150" t="s">
        <v>52</v>
      </c>
    </row>
    <row r="16" spans="1:12">
      <c r="B16" s="150" t="s">
        <v>53</v>
      </c>
    </row>
    <row r="17" spans="1:13">
      <c r="B17" s="150" t="s">
        <v>54</v>
      </c>
    </row>
    <row r="19" spans="1:13">
      <c r="A19" s="161" t="s">
        <v>56</v>
      </c>
      <c r="B19" s="159" t="s">
        <v>57</v>
      </c>
      <c r="C19" s="152"/>
      <c r="D19" s="152"/>
      <c r="E19" s="152"/>
      <c r="F19" s="152"/>
      <c r="G19" s="152"/>
      <c r="H19" s="152"/>
      <c r="I19" s="152"/>
      <c r="J19" s="152"/>
      <c r="K19" s="152"/>
    </row>
    <row r="20" spans="1:13">
      <c r="B20" s="150" t="s">
        <v>74</v>
      </c>
    </row>
    <row r="21" spans="1:13">
      <c r="B21" s="150" t="s">
        <v>58</v>
      </c>
    </row>
    <row r="22" spans="1:13">
      <c r="B22" s="150" t="s">
        <v>59</v>
      </c>
    </row>
    <row r="23" spans="1:13">
      <c r="B23" s="150" t="s">
        <v>116</v>
      </c>
    </row>
    <row r="24" spans="1:13">
      <c r="B24" s="150" t="s">
        <v>65</v>
      </c>
    </row>
    <row r="25" spans="1:13">
      <c r="B25" s="150" t="s">
        <v>62</v>
      </c>
    </row>
    <row r="26" spans="1:13">
      <c r="B26" s="150" t="s">
        <v>117</v>
      </c>
    </row>
    <row r="28" spans="1:13">
      <c r="A28" s="161" t="s">
        <v>63</v>
      </c>
      <c r="B28" s="159" t="s">
        <v>23</v>
      </c>
      <c r="C28" s="152"/>
      <c r="D28" s="152"/>
      <c r="E28" s="152"/>
      <c r="F28" s="152"/>
      <c r="G28" s="152"/>
      <c r="H28" s="152"/>
      <c r="I28" s="152"/>
      <c r="J28" s="152"/>
      <c r="K28" s="152"/>
    </row>
    <row r="29" spans="1:13" ht="15" customHeight="1">
      <c r="B29" s="201" t="s">
        <v>118</v>
      </c>
      <c r="C29" s="201"/>
      <c r="D29" s="201"/>
      <c r="E29" s="201"/>
      <c r="F29" s="201"/>
      <c r="G29" s="201"/>
      <c r="H29" s="201"/>
      <c r="I29" s="201"/>
      <c r="J29" s="201"/>
      <c r="K29" s="201"/>
      <c r="M29" s="150"/>
    </row>
    <row r="30" spans="1:13">
      <c r="B30" s="201"/>
      <c r="C30" s="201"/>
      <c r="D30" s="201"/>
      <c r="E30" s="201"/>
      <c r="F30" s="201"/>
      <c r="G30" s="201"/>
      <c r="H30" s="201"/>
      <c r="I30" s="201"/>
      <c r="J30" s="201"/>
      <c r="K30" s="201"/>
      <c r="M30" s="150"/>
    </row>
    <row r="31" spans="1:13">
      <c r="B31" s="201"/>
      <c r="C31" s="201"/>
      <c r="D31" s="201"/>
      <c r="E31" s="201"/>
      <c r="F31" s="201"/>
      <c r="G31" s="201"/>
      <c r="H31" s="201"/>
      <c r="I31" s="201"/>
      <c r="J31" s="201"/>
      <c r="K31" s="201"/>
      <c r="M31" s="150"/>
    </row>
    <row r="32" spans="1:13">
      <c r="B32" s="201"/>
      <c r="C32" s="201"/>
      <c r="D32" s="201"/>
      <c r="E32" s="201"/>
      <c r="F32" s="201"/>
      <c r="G32" s="201"/>
      <c r="H32" s="201"/>
      <c r="I32" s="201"/>
      <c r="J32" s="201"/>
      <c r="K32" s="201"/>
      <c r="M32" s="150"/>
    </row>
    <row r="33" spans="1:22">
      <c r="B33" s="201"/>
      <c r="C33" s="201"/>
      <c r="D33" s="201"/>
      <c r="E33" s="201"/>
      <c r="F33" s="201"/>
      <c r="G33" s="201"/>
      <c r="H33" s="201"/>
      <c r="I33" s="201"/>
      <c r="J33" s="201"/>
      <c r="K33" s="201"/>
    </row>
    <row r="34" spans="1:22">
      <c r="B34" s="201"/>
      <c r="C34" s="201"/>
      <c r="D34" s="201"/>
      <c r="E34" s="201"/>
      <c r="F34" s="201"/>
      <c r="G34" s="201"/>
      <c r="H34" s="201"/>
      <c r="I34" s="201"/>
      <c r="J34" s="201"/>
      <c r="K34" s="201"/>
    </row>
    <row r="35" spans="1:22">
      <c r="L35" s="181"/>
      <c r="M35" s="181"/>
      <c r="N35" s="181"/>
      <c r="O35" s="181"/>
      <c r="P35" s="181"/>
      <c r="Q35" s="181"/>
      <c r="R35" s="181"/>
      <c r="S35" s="181"/>
      <c r="T35" s="181"/>
      <c r="U35" s="181"/>
      <c r="V35" s="181"/>
    </row>
    <row r="36" spans="1:22">
      <c r="A36" s="161" t="s">
        <v>64</v>
      </c>
      <c r="B36" s="159" t="s">
        <v>111</v>
      </c>
      <c r="C36" s="152"/>
      <c r="D36" s="152"/>
      <c r="E36" s="152"/>
      <c r="F36" s="152"/>
      <c r="G36" s="152"/>
      <c r="H36" s="152"/>
      <c r="I36" s="152"/>
      <c r="J36" s="152"/>
      <c r="K36" s="152"/>
      <c r="L36" s="182"/>
      <c r="M36" s="183"/>
      <c r="N36" s="181"/>
      <c r="O36" s="181"/>
      <c r="P36" s="181"/>
      <c r="Q36" s="181"/>
      <c r="R36" s="181"/>
      <c r="S36" s="181"/>
      <c r="T36" s="181"/>
      <c r="U36" s="181"/>
      <c r="V36" s="181"/>
    </row>
    <row r="37" spans="1:22" ht="15.75">
      <c r="A37" s="248">
        <v>1</v>
      </c>
      <c r="B37" s="249" t="s">
        <v>154</v>
      </c>
      <c r="C37" s="249"/>
      <c r="D37" s="249"/>
      <c r="E37" s="249"/>
      <c r="F37" s="249"/>
      <c r="G37" s="249"/>
      <c r="H37" s="249"/>
      <c r="I37" s="249"/>
      <c r="J37" s="249"/>
      <c r="K37" s="249"/>
      <c r="L37" s="184"/>
      <c r="M37" s="202"/>
      <c r="N37" s="202"/>
      <c r="O37" s="202"/>
      <c r="P37" s="202"/>
      <c r="Q37" s="202"/>
      <c r="R37" s="202"/>
      <c r="S37" s="202"/>
      <c r="T37" s="202"/>
      <c r="U37" s="202"/>
      <c r="V37" s="202"/>
    </row>
    <row r="38" spans="1:22" ht="15.75">
      <c r="A38" s="248"/>
      <c r="B38" s="249"/>
      <c r="C38" s="249"/>
      <c r="D38" s="249"/>
      <c r="E38" s="249"/>
      <c r="F38" s="249"/>
      <c r="G38" s="249"/>
      <c r="H38" s="249"/>
      <c r="I38" s="249"/>
      <c r="J38" s="249"/>
      <c r="K38" s="249"/>
      <c r="L38" s="184"/>
      <c r="M38" s="202"/>
      <c r="N38" s="202"/>
      <c r="O38" s="202"/>
      <c r="P38" s="202"/>
      <c r="Q38" s="202"/>
      <c r="R38" s="202"/>
      <c r="S38" s="202"/>
      <c r="T38" s="202"/>
      <c r="U38" s="202"/>
      <c r="V38" s="202"/>
    </row>
    <row r="39" spans="1:22" ht="15.75">
      <c r="A39" s="248"/>
      <c r="B39" s="249"/>
      <c r="C39" s="249"/>
      <c r="D39" s="249"/>
      <c r="E39" s="249"/>
      <c r="F39" s="249"/>
      <c r="G39" s="249"/>
      <c r="H39" s="249"/>
      <c r="I39" s="249"/>
      <c r="J39" s="249"/>
      <c r="K39" s="249"/>
      <c r="L39" s="184"/>
      <c r="M39" s="202"/>
      <c r="N39" s="202"/>
      <c r="O39" s="202"/>
      <c r="P39" s="202"/>
      <c r="Q39" s="202"/>
      <c r="R39" s="202"/>
      <c r="S39" s="202"/>
      <c r="T39" s="202"/>
      <c r="U39" s="202"/>
      <c r="V39" s="202"/>
    </row>
    <row r="40" spans="1:22" ht="15.75">
      <c r="A40" s="248"/>
      <c r="B40" s="249"/>
      <c r="C40" s="249"/>
      <c r="D40" s="249"/>
      <c r="E40" s="249"/>
      <c r="F40" s="249"/>
      <c r="G40" s="249"/>
      <c r="H40" s="249"/>
      <c r="I40" s="249"/>
      <c r="J40" s="249"/>
      <c r="K40" s="249"/>
      <c r="L40" s="184"/>
      <c r="M40" s="202"/>
      <c r="N40" s="202"/>
      <c r="O40" s="202"/>
      <c r="P40" s="202"/>
      <c r="Q40" s="202"/>
      <c r="R40" s="202"/>
      <c r="S40" s="202"/>
      <c r="T40" s="202"/>
      <c r="U40" s="202"/>
      <c r="V40" s="202"/>
    </row>
    <row r="41" spans="1:22" ht="51" customHeight="1">
      <c r="A41" s="248">
        <v>2</v>
      </c>
      <c r="B41" s="249" t="s">
        <v>155</v>
      </c>
      <c r="C41" s="249"/>
      <c r="D41" s="249"/>
      <c r="E41" s="249"/>
      <c r="F41" s="249"/>
      <c r="G41" s="249"/>
      <c r="H41" s="249"/>
      <c r="I41" s="249"/>
      <c r="J41" s="249"/>
      <c r="K41" s="249"/>
      <c r="L41" s="184"/>
      <c r="M41" s="202"/>
      <c r="N41" s="202"/>
      <c r="O41" s="202"/>
      <c r="P41" s="202"/>
      <c r="Q41" s="202"/>
      <c r="R41" s="202"/>
      <c r="S41" s="202"/>
      <c r="T41" s="202"/>
      <c r="U41" s="202"/>
      <c r="V41" s="202"/>
    </row>
    <row r="42" spans="1:22" ht="51" customHeight="1">
      <c r="A42" s="248"/>
      <c r="B42" s="249"/>
      <c r="C42" s="249"/>
      <c r="D42" s="249"/>
      <c r="E42" s="249"/>
      <c r="F42" s="249"/>
      <c r="G42" s="249"/>
      <c r="H42" s="249"/>
      <c r="I42" s="249"/>
      <c r="J42" s="249"/>
      <c r="K42" s="249"/>
      <c r="L42" s="184"/>
      <c r="M42" s="202"/>
      <c r="N42" s="202"/>
      <c r="O42" s="202"/>
      <c r="P42" s="202"/>
      <c r="Q42" s="202"/>
      <c r="R42" s="202"/>
      <c r="S42" s="202"/>
      <c r="T42" s="202"/>
      <c r="U42" s="202"/>
      <c r="V42" s="202"/>
    </row>
    <row r="43" spans="1:22" ht="26.25" customHeight="1">
      <c r="A43" s="248">
        <v>3</v>
      </c>
      <c r="B43" s="249" t="s">
        <v>156</v>
      </c>
      <c r="C43" s="249"/>
      <c r="D43" s="249"/>
      <c r="E43" s="249"/>
      <c r="F43" s="249"/>
      <c r="G43" s="249"/>
      <c r="H43" s="249"/>
      <c r="I43" s="249"/>
      <c r="J43" s="249"/>
      <c r="K43" s="249"/>
      <c r="L43" s="184"/>
      <c r="M43" s="202"/>
      <c r="N43" s="202"/>
      <c r="O43" s="202"/>
      <c r="P43" s="202"/>
      <c r="Q43" s="202"/>
      <c r="R43" s="202"/>
      <c r="S43" s="202"/>
      <c r="T43" s="202"/>
      <c r="U43" s="202"/>
      <c r="V43" s="202"/>
    </row>
    <row r="44" spans="1:22" ht="26.25" customHeight="1">
      <c r="A44" s="248"/>
      <c r="B44" s="249"/>
      <c r="C44" s="249"/>
      <c r="D44" s="249"/>
      <c r="E44" s="249"/>
      <c r="F44" s="249"/>
      <c r="G44" s="249"/>
      <c r="H44" s="249"/>
      <c r="I44" s="249"/>
      <c r="J44" s="249"/>
      <c r="K44" s="249"/>
      <c r="L44" s="184"/>
      <c r="M44" s="202"/>
      <c r="N44" s="202"/>
      <c r="O44" s="202"/>
      <c r="P44" s="202"/>
      <c r="Q44" s="202"/>
      <c r="R44" s="202"/>
      <c r="S44" s="202"/>
      <c r="T44" s="202"/>
      <c r="U44" s="202"/>
      <c r="V44" s="202"/>
    </row>
    <row r="45" spans="1:22" ht="39" customHeight="1">
      <c r="A45" s="248">
        <v>4</v>
      </c>
      <c r="B45" s="249" t="s">
        <v>157</v>
      </c>
      <c r="C45" s="249"/>
      <c r="D45" s="249"/>
      <c r="E45" s="249"/>
      <c r="F45" s="249"/>
      <c r="G45" s="249"/>
      <c r="H45" s="249"/>
      <c r="I45" s="249"/>
      <c r="J45" s="249"/>
      <c r="K45" s="249"/>
      <c r="L45" s="184"/>
      <c r="M45" s="185"/>
      <c r="N45" s="186"/>
      <c r="O45" s="186"/>
      <c r="P45" s="186"/>
      <c r="Q45" s="186"/>
      <c r="R45" s="186"/>
      <c r="S45" s="186"/>
      <c r="T45" s="186"/>
      <c r="U45" s="186"/>
      <c r="V45" s="186"/>
    </row>
    <row r="46" spans="1:22" ht="39" customHeight="1">
      <c r="A46" s="248"/>
      <c r="B46" s="249"/>
      <c r="C46" s="249"/>
      <c r="D46" s="249"/>
      <c r="E46" s="249"/>
      <c r="F46" s="249"/>
      <c r="G46" s="249"/>
      <c r="H46" s="249"/>
      <c r="I46" s="249"/>
      <c r="J46" s="249"/>
      <c r="K46" s="249"/>
      <c r="L46" s="184"/>
      <c r="M46" s="186"/>
      <c r="N46" s="186"/>
      <c r="O46" s="186"/>
      <c r="P46" s="186"/>
      <c r="Q46" s="186"/>
      <c r="R46" s="186"/>
      <c r="S46" s="186"/>
      <c r="T46" s="186"/>
      <c r="U46" s="186"/>
      <c r="V46" s="186"/>
    </row>
    <row r="47" spans="1:22" ht="39" customHeight="1">
      <c r="A47" s="248"/>
      <c r="B47" s="249"/>
      <c r="C47" s="249"/>
      <c r="D47" s="249"/>
      <c r="E47" s="249"/>
      <c r="F47" s="249"/>
      <c r="G47" s="249"/>
      <c r="H47" s="249"/>
      <c r="I47" s="249"/>
      <c r="J47" s="249"/>
      <c r="K47" s="249"/>
      <c r="L47" s="184"/>
      <c r="M47" s="186"/>
      <c r="N47" s="186"/>
      <c r="O47" s="186"/>
      <c r="P47" s="186"/>
      <c r="Q47" s="186"/>
      <c r="R47" s="186"/>
      <c r="S47" s="186"/>
      <c r="T47" s="186"/>
      <c r="U47" s="186"/>
      <c r="V47" s="186"/>
    </row>
    <row r="48" spans="1:22" ht="15.75">
      <c r="A48" s="248"/>
      <c r="B48" s="250"/>
      <c r="C48" s="251"/>
      <c r="D48" s="251"/>
      <c r="E48" s="251"/>
      <c r="F48" s="251"/>
      <c r="G48" s="251"/>
      <c r="H48" s="251"/>
      <c r="I48" s="251"/>
      <c r="J48" s="251"/>
      <c r="K48" s="251"/>
      <c r="L48" s="184"/>
      <c r="M48" s="202"/>
      <c r="N48" s="202"/>
      <c r="O48" s="202"/>
      <c r="P48" s="202"/>
      <c r="Q48" s="202"/>
      <c r="R48" s="202"/>
      <c r="S48" s="202"/>
      <c r="T48" s="202"/>
      <c r="U48" s="202"/>
      <c r="V48" s="202"/>
    </row>
    <row r="49" spans="1:22">
      <c r="B49" s="252" t="s">
        <v>158</v>
      </c>
      <c r="C49" s="252"/>
      <c r="D49" s="252"/>
      <c r="E49" s="252"/>
      <c r="F49" s="252"/>
      <c r="G49" s="252"/>
      <c r="H49" s="252"/>
      <c r="I49" s="252"/>
      <c r="J49" s="252"/>
      <c r="K49" s="252"/>
      <c r="L49" s="184"/>
      <c r="M49" s="202"/>
      <c r="N49" s="202"/>
      <c r="O49" s="202"/>
      <c r="P49" s="202"/>
      <c r="Q49" s="202"/>
      <c r="R49" s="202"/>
      <c r="S49" s="202"/>
      <c r="T49" s="202"/>
      <c r="U49" s="202"/>
      <c r="V49" s="202"/>
    </row>
    <row r="50" spans="1:22">
      <c r="B50" s="252"/>
      <c r="C50" s="252"/>
      <c r="D50" s="252"/>
      <c r="E50" s="252"/>
      <c r="F50" s="252"/>
      <c r="G50" s="252"/>
      <c r="H50" s="252"/>
      <c r="I50" s="252"/>
      <c r="J50" s="252"/>
      <c r="K50" s="252"/>
      <c r="L50" s="181"/>
      <c r="M50" s="202"/>
      <c r="N50" s="202"/>
      <c r="O50" s="202"/>
      <c r="P50" s="202"/>
      <c r="Q50" s="202"/>
      <c r="R50" s="202"/>
      <c r="S50" s="202"/>
      <c r="T50" s="202"/>
      <c r="U50" s="202"/>
      <c r="V50" s="202"/>
    </row>
    <row r="51" spans="1:22" ht="15" customHeight="1">
      <c r="A51" s="196"/>
      <c r="B51" s="180"/>
      <c r="C51" s="180"/>
      <c r="D51" s="180"/>
      <c r="E51" s="180"/>
      <c r="F51" s="180"/>
      <c r="G51" s="180"/>
      <c r="H51" s="180"/>
      <c r="I51" s="180"/>
      <c r="J51" s="180"/>
      <c r="K51" s="180"/>
      <c r="L51" s="181"/>
      <c r="M51" s="202"/>
      <c r="N51" s="202"/>
      <c r="O51" s="202"/>
      <c r="P51" s="202"/>
      <c r="Q51" s="202"/>
      <c r="R51" s="202"/>
      <c r="S51" s="202"/>
      <c r="T51" s="202"/>
      <c r="U51" s="202"/>
      <c r="V51" s="202"/>
    </row>
    <row r="52" spans="1:22" ht="15" customHeight="1">
      <c r="B52" s="180"/>
      <c r="C52" s="180"/>
      <c r="D52" s="180"/>
      <c r="E52" s="180"/>
      <c r="F52" s="180"/>
      <c r="G52" s="180"/>
      <c r="H52" s="180"/>
      <c r="I52" s="180"/>
      <c r="J52" s="180"/>
      <c r="K52" s="180"/>
      <c r="L52" s="181"/>
      <c r="M52" s="202"/>
      <c r="N52" s="202"/>
      <c r="O52" s="202"/>
      <c r="P52" s="202"/>
      <c r="Q52" s="202"/>
      <c r="R52" s="202"/>
      <c r="S52" s="202"/>
      <c r="T52" s="202"/>
      <c r="U52" s="202"/>
      <c r="V52" s="202"/>
    </row>
    <row r="53" spans="1:22" ht="39" customHeight="1">
      <c r="B53" s="180"/>
      <c r="C53" s="180"/>
      <c r="D53" s="180"/>
      <c r="E53" s="180"/>
      <c r="F53" s="180"/>
      <c r="G53" s="180"/>
      <c r="H53" s="180"/>
      <c r="I53" s="180"/>
      <c r="J53" s="180"/>
      <c r="K53" s="180"/>
      <c r="L53" s="181"/>
      <c r="M53" s="202"/>
      <c r="N53" s="202"/>
      <c r="O53" s="202"/>
      <c r="P53" s="202"/>
      <c r="Q53" s="202"/>
      <c r="R53" s="202"/>
      <c r="S53" s="202"/>
      <c r="T53" s="202"/>
      <c r="U53" s="202"/>
      <c r="V53" s="202"/>
    </row>
    <row r="54" spans="1:22">
      <c r="B54" s="180"/>
      <c r="C54" s="180"/>
      <c r="D54" s="180"/>
      <c r="E54" s="180"/>
      <c r="F54" s="180"/>
      <c r="G54" s="180"/>
      <c r="H54" s="180"/>
      <c r="I54" s="180"/>
      <c r="J54" s="180"/>
      <c r="K54" s="180"/>
    </row>
  </sheetData>
  <sheetProtection algorithmName="SHA-512" hashValue="DvCHNWn3rMTZZ2xDaLXf5Zod7Ii4wsDxuwVOtGaBs19gbWO6KMw3ikrXyL+s29uMLmxin0Bci4LDvHHvnnSpyg==" saltValue="9FYNmE5sRtxNjkJ4aUMgTg==" spinCount="100000" sheet="1" objects="1" scenarios="1"/>
  <mergeCells count="13">
    <mergeCell ref="M52:V53"/>
    <mergeCell ref="M43:V44"/>
    <mergeCell ref="B41:K42"/>
    <mergeCell ref="B43:K44"/>
    <mergeCell ref="B45:K47"/>
    <mergeCell ref="B49:K50"/>
    <mergeCell ref="A5:K9"/>
    <mergeCell ref="B29:K34"/>
    <mergeCell ref="B37:K40"/>
    <mergeCell ref="M48:V49"/>
    <mergeCell ref="M50:V51"/>
    <mergeCell ref="M37:V40"/>
    <mergeCell ref="M41:V4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C26" sqref="C26"/>
    </sheetView>
  </sheetViews>
  <sheetFormatPr defaultRowHeight="15.75" zeroHeight="1"/>
  <cols>
    <col min="1" max="1" width="5" style="97" customWidth="1"/>
    <col min="2" max="2" width="35.85546875" style="97" customWidth="1"/>
    <col min="3" max="3" width="14.85546875" style="97" customWidth="1"/>
    <col min="4" max="4" width="9.140625" style="98" customWidth="1"/>
    <col min="5" max="7" width="15.85546875" style="97" customWidth="1"/>
    <col min="8" max="9" width="15.85546875" style="97" hidden="1" customWidth="1"/>
    <col min="10" max="29" width="4.42578125" style="97" hidden="1" customWidth="1"/>
    <col min="30" max="30" width="15.8554687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121</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122</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114</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60</v>
      </c>
      <c r="D4" s="147" t="s">
        <v>123</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t="s">
        <v>67</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124</v>
      </c>
      <c r="E6" s="104"/>
      <c r="F6" s="104"/>
      <c r="G6" s="179" t="s">
        <v>68</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128</v>
      </c>
      <c r="B7" s="108"/>
      <c r="C7" s="107" t="s">
        <v>108</v>
      </c>
      <c r="D7" s="145" t="s">
        <v>125</v>
      </c>
      <c r="E7" s="104"/>
      <c r="F7" s="104"/>
      <c r="G7" s="179" t="s">
        <v>66</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03" t="s">
        <v>6</v>
      </c>
      <c r="B9" s="203" t="s">
        <v>7</v>
      </c>
      <c r="C9" s="204" t="s">
        <v>8</v>
      </c>
      <c r="D9" s="205" t="s">
        <v>9</v>
      </c>
      <c r="E9" s="213" t="s">
        <v>105</v>
      </c>
      <c r="F9" s="214"/>
      <c r="G9" s="214"/>
      <c r="H9" s="214"/>
      <c r="I9" s="214"/>
      <c r="J9" s="215"/>
      <c r="K9" s="195"/>
      <c r="L9" s="195"/>
      <c r="M9" s="195"/>
      <c r="N9" s="195"/>
      <c r="O9" s="172"/>
      <c r="P9" s="172"/>
      <c r="Q9" s="116"/>
      <c r="R9" s="116"/>
      <c r="S9" s="116"/>
      <c r="T9" s="116"/>
      <c r="U9" s="116"/>
      <c r="V9" s="116"/>
      <c r="W9" s="116"/>
      <c r="X9" s="116"/>
      <c r="Y9" s="116"/>
      <c r="Z9" s="116"/>
      <c r="AA9" s="116"/>
      <c r="AB9" s="116"/>
      <c r="AC9" s="116"/>
      <c r="AD9" s="208" t="s">
        <v>10</v>
      </c>
    </row>
    <row r="10" spans="1:35" s="96" customFormat="1" ht="15.75" customHeight="1">
      <c r="A10" s="203"/>
      <c r="B10" s="203"/>
      <c r="C10" s="204"/>
      <c r="D10" s="206"/>
      <c r="E10" s="216"/>
      <c r="F10" s="217"/>
      <c r="G10" s="217"/>
      <c r="H10" s="217"/>
      <c r="I10" s="217"/>
      <c r="J10" s="218"/>
      <c r="K10" s="195"/>
      <c r="L10" s="195"/>
      <c r="M10" s="195"/>
      <c r="N10" s="195"/>
      <c r="O10" s="173"/>
      <c r="P10" s="173"/>
      <c r="Q10" s="117"/>
      <c r="R10" s="117"/>
      <c r="S10" s="117"/>
      <c r="T10" s="117"/>
      <c r="U10" s="117"/>
      <c r="V10" s="117"/>
      <c r="W10" s="117"/>
      <c r="X10" s="117"/>
      <c r="Y10" s="117"/>
      <c r="Z10" s="117"/>
      <c r="AA10" s="117"/>
      <c r="AB10" s="120"/>
      <c r="AC10" s="120"/>
      <c r="AD10" s="209"/>
    </row>
    <row r="11" spans="1:35" ht="33" customHeight="1">
      <c r="A11" s="203"/>
      <c r="B11" s="203"/>
      <c r="C11" s="204"/>
      <c r="D11" s="207"/>
      <c r="E11" s="198" t="s">
        <v>127</v>
      </c>
      <c r="F11" s="112" t="s">
        <v>119</v>
      </c>
      <c r="G11" s="112" t="s">
        <v>120</v>
      </c>
      <c r="H11" s="112"/>
      <c r="I11" s="112"/>
      <c r="J11" s="112"/>
      <c r="K11" s="190"/>
      <c r="L11" s="190"/>
      <c r="M11" s="190"/>
      <c r="N11" s="190"/>
      <c r="O11" s="112"/>
      <c r="P11" s="112"/>
      <c r="Q11" s="112"/>
      <c r="R11" s="112"/>
      <c r="S11" s="112"/>
      <c r="T11" s="112"/>
      <c r="U11" s="112"/>
      <c r="V11" s="112"/>
      <c r="W11" s="112"/>
      <c r="X11" s="112"/>
      <c r="Y11" s="112"/>
      <c r="Z11" s="112"/>
      <c r="AA11" s="112"/>
      <c r="AB11" s="121"/>
      <c r="AC11" s="121"/>
      <c r="AD11" s="210"/>
    </row>
    <row r="12" spans="1:35" s="96" customFormat="1">
      <c r="A12" s="113">
        <v>1</v>
      </c>
      <c r="B12" s="114" t="s">
        <v>75</v>
      </c>
      <c r="C12" s="115">
        <v>40307162521</v>
      </c>
      <c r="D12" s="174" t="s">
        <v>12</v>
      </c>
      <c r="E12" s="113">
        <v>4</v>
      </c>
      <c r="F12" s="113">
        <v>5</v>
      </c>
      <c r="G12" s="113">
        <v>4</v>
      </c>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v>4</v>
      </c>
      <c r="AF12" s="122">
        <v>0</v>
      </c>
      <c r="AG12" s="122" t="s">
        <v>11</v>
      </c>
      <c r="AI12" s="164">
        <v>2</v>
      </c>
    </row>
    <row r="13" spans="1:35" s="96" customFormat="1">
      <c r="A13" s="113">
        <v>2</v>
      </c>
      <c r="B13" s="114" t="s">
        <v>76</v>
      </c>
      <c r="C13" s="115">
        <v>40206162355</v>
      </c>
      <c r="D13" s="113" t="s">
        <v>12</v>
      </c>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F13" s="122">
        <v>1</v>
      </c>
      <c r="AG13" s="122" t="s">
        <v>12</v>
      </c>
    </row>
    <row r="14" spans="1:35" s="96" customFormat="1">
      <c r="A14" s="113">
        <v>3</v>
      </c>
      <c r="B14" s="114" t="s">
        <v>77</v>
      </c>
      <c r="C14" s="115">
        <v>41209022384</v>
      </c>
      <c r="D14" s="113" t="s">
        <v>11</v>
      </c>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F14" s="122">
        <v>2</v>
      </c>
      <c r="AG14" s="122" t="s">
        <v>11</v>
      </c>
    </row>
    <row r="15" spans="1:35" s="96" customFormat="1">
      <c r="A15" s="113">
        <v>4</v>
      </c>
      <c r="B15" s="114" t="s">
        <v>78</v>
      </c>
      <c r="C15" s="115">
        <v>40709072361</v>
      </c>
      <c r="D15" s="113" t="s">
        <v>12</v>
      </c>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F15" s="122">
        <v>3</v>
      </c>
      <c r="AG15" s="122" t="s">
        <v>12</v>
      </c>
    </row>
    <row r="16" spans="1:35" s="96" customFormat="1">
      <c r="A16" s="113">
        <v>5</v>
      </c>
      <c r="B16" s="114" t="s">
        <v>79</v>
      </c>
      <c r="C16" s="115">
        <v>41207162357</v>
      </c>
      <c r="D16" s="113" t="s">
        <v>12</v>
      </c>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F16" s="122">
        <v>4</v>
      </c>
      <c r="AG16" s="122" t="s">
        <v>11</v>
      </c>
    </row>
    <row r="17" spans="1:35" s="96" customFormat="1">
      <c r="A17" s="113">
        <v>6</v>
      </c>
      <c r="B17" s="114" t="s">
        <v>80</v>
      </c>
      <c r="C17" s="115">
        <v>41209166359</v>
      </c>
      <c r="D17" s="113" t="s">
        <v>12</v>
      </c>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F17" s="122">
        <v>5</v>
      </c>
      <c r="AG17" s="122" t="s">
        <v>12</v>
      </c>
    </row>
    <row r="18" spans="1:35" s="96" customFormat="1">
      <c r="A18" s="113">
        <v>7</v>
      </c>
      <c r="B18" s="114" t="s">
        <v>81</v>
      </c>
      <c r="C18" s="115">
        <v>41208018957</v>
      </c>
      <c r="D18" s="113" t="s">
        <v>12</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F18" s="123">
        <v>6</v>
      </c>
      <c r="AG18" s="123" t="s">
        <v>11</v>
      </c>
    </row>
    <row r="19" spans="1:35" s="96" customFormat="1">
      <c r="A19" s="113">
        <v>8</v>
      </c>
      <c r="B19" s="114" t="s">
        <v>82</v>
      </c>
      <c r="C19" s="115">
        <v>41203018933</v>
      </c>
      <c r="D19" s="113" t="s">
        <v>12</v>
      </c>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F19" s="122">
        <v>7</v>
      </c>
      <c r="AG19" s="122" t="s">
        <v>12</v>
      </c>
      <c r="AH19" s="126"/>
      <c r="AI19" s="126"/>
    </row>
    <row r="20" spans="1:35" s="96" customFormat="1">
      <c r="A20" s="113">
        <v>9</v>
      </c>
      <c r="B20" s="114" t="s">
        <v>83</v>
      </c>
      <c r="C20" s="115">
        <v>41208162564</v>
      </c>
      <c r="D20" s="113" t="s">
        <v>11</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F20" s="123">
        <v>8</v>
      </c>
      <c r="AG20" s="123" t="s">
        <v>11</v>
      </c>
      <c r="AH20" s="126"/>
      <c r="AI20" s="126"/>
    </row>
    <row r="21" spans="1:35" s="96" customFormat="1">
      <c r="A21" s="113">
        <v>10</v>
      </c>
      <c r="B21" s="114" t="s">
        <v>84</v>
      </c>
      <c r="C21" s="115">
        <v>41209169898</v>
      </c>
      <c r="D21" s="113" t="s">
        <v>11</v>
      </c>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F21" s="122">
        <v>9</v>
      </c>
      <c r="AG21" s="122" t="s">
        <v>12</v>
      </c>
      <c r="AH21" s="126"/>
      <c r="AI21" s="126"/>
    </row>
    <row r="22" spans="1:35" s="96" customFormat="1">
      <c r="A22" s="113">
        <v>11</v>
      </c>
      <c r="B22" s="114" t="s">
        <v>85</v>
      </c>
      <c r="C22" s="115">
        <v>41216167867</v>
      </c>
      <c r="D22" s="113" t="s">
        <v>12</v>
      </c>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F22" s="124"/>
      <c r="AG22" s="124"/>
      <c r="AH22" s="126"/>
      <c r="AI22" s="126"/>
    </row>
    <row r="23" spans="1:35" s="96" customFormat="1">
      <c r="A23" s="113">
        <v>12</v>
      </c>
      <c r="B23" s="114" t="s">
        <v>86</v>
      </c>
      <c r="C23" s="115">
        <v>41219169638</v>
      </c>
      <c r="D23" s="113" t="s">
        <v>11</v>
      </c>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F23" s="124"/>
      <c r="AG23" s="124"/>
      <c r="AH23" s="126"/>
      <c r="AI23" s="126"/>
    </row>
    <row r="24" spans="1:35" s="96" customFormat="1">
      <c r="A24" s="113">
        <v>13</v>
      </c>
      <c r="B24" s="114" t="s">
        <v>87</v>
      </c>
      <c r="C24" s="115">
        <v>41229162398</v>
      </c>
      <c r="D24" s="113" t="s">
        <v>11</v>
      </c>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F24" s="124"/>
      <c r="AG24" s="124"/>
    </row>
    <row r="25" spans="1:35" s="96" customFormat="1">
      <c r="A25" s="113">
        <v>14</v>
      </c>
      <c r="B25" s="114" t="s">
        <v>88</v>
      </c>
      <c r="C25" s="115">
        <v>41203168754</v>
      </c>
      <c r="D25" s="113" t="s">
        <v>11</v>
      </c>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F25" s="124"/>
      <c r="AG25" s="124"/>
    </row>
    <row r="26" spans="1:35" s="96" customFormat="1">
      <c r="A26" s="113">
        <v>15</v>
      </c>
      <c r="B26" s="114" t="s">
        <v>89</v>
      </c>
      <c r="C26" s="115">
        <v>41206162335</v>
      </c>
      <c r="D26" s="113" t="s">
        <v>12</v>
      </c>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F26" s="124"/>
      <c r="AG26" s="124"/>
    </row>
    <row r="27" spans="1:35" s="96" customFormat="1">
      <c r="A27" s="113">
        <v>16</v>
      </c>
      <c r="B27" s="114" t="s">
        <v>90</v>
      </c>
      <c r="C27" s="115">
        <v>41209166267</v>
      </c>
      <c r="D27" s="113" t="s">
        <v>12</v>
      </c>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F27" s="124"/>
      <c r="AG27" s="124"/>
    </row>
    <row r="28" spans="1:35" s="96" customFormat="1">
      <c r="A28" s="113">
        <v>17</v>
      </c>
      <c r="B28" s="114" t="s">
        <v>91</v>
      </c>
      <c r="C28" s="115">
        <v>41211166993</v>
      </c>
      <c r="D28" s="113" t="s">
        <v>12</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124"/>
      <c r="AG28" s="124"/>
    </row>
    <row r="29" spans="1:35" s="96" customFormat="1">
      <c r="A29" s="113">
        <v>18</v>
      </c>
      <c r="B29" s="114" t="s">
        <v>92</v>
      </c>
      <c r="C29" s="115">
        <v>41236161248</v>
      </c>
      <c r="D29" s="113" t="s">
        <v>11</v>
      </c>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F29" s="124"/>
      <c r="AG29" s="124"/>
    </row>
    <row r="30" spans="1:35" s="96" customFormat="1">
      <c r="A30" s="113">
        <v>19</v>
      </c>
      <c r="B30" s="114" t="s">
        <v>93</v>
      </c>
      <c r="C30" s="115">
        <v>41223161353</v>
      </c>
      <c r="D30" s="113" t="s">
        <v>12</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F30" s="124"/>
      <c r="AG30" s="124"/>
    </row>
    <row r="31" spans="1:35" s="96" customFormat="1">
      <c r="A31" s="113">
        <v>20</v>
      </c>
      <c r="B31" s="114" t="s">
        <v>94</v>
      </c>
      <c r="C31" s="115">
        <v>41225169897</v>
      </c>
      <c r="D31" s="113" t="s">
        <v>12</v>
      </c>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F31" s="124"/>
      <c r="AG31" s="124"/>
    </row>
    <row r="32" spans="1:35" s="96" customFormat="1">
      <c r="A32" s="113">
        <v>21</v>
      </c>
      <c r="B32" s="114" t="s">
        <v>95</v>
      </c>
      <c r="C32" s="115">
        <v>41216163696</v>
      </c>
      <c r="D32" s="113" t="s">
        <v>11</v>
      </c>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F32" s="124"/>
      <c r="AG32" s="124"/>
    </row>
    <row r="33" spans="1:33" s="96" customFormat="1">
      <c r="A33" s="113">
        <v>22</v>
      </c>
      <c r="B33" s="114" t="s">
        <v>96</v>
      </c>
      <c r="C33" s="115">
        <v>41227163424</v>
      </c>
      <c r="D33" s="113" t="s">
        <v>11</v>
      </c>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F33" s="124"/>
      <c r="AG33" s="124"/>
    </row>
    <row r="34" spans="1:33" s="96" customFormat="1">
      <c r="A34" s="113">
        <v>23</v>
      </c>
      <c r="B34" s="114" t="s">
        <v>97</v>
      </c>
      <c r="C34" s="115">
        <v>41228166363</v>
      </c>
      <c r="D34" s="113" t="s">
        <v>12</v>
      </c>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F34" s="124"/>
      <c r="AG34" s="124"/>
    </row>
    <row r="35" spans="1:33" s="96" customFormat="1">
      <c r="A35" s="113">
        <v>24</v>
      </c>
      <c r="B35" s="114" t="s">
        <v>98</v>
      </c>
      <c r="C35" s="115">
        <v>41213169763</v>
      </c>
      <c r="D35" s="113" t="s">
        <v>12</v>
      </c>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F35" s="124"/>
      <c r="AG35" s="124"/>
    </row>
    <row r="36" spans="1:33" s="96" customFormat="1">
      <c r="A36" s="113">
        <v>25</v>
      </c>
      <c r="B36" s="114" t="s">
        <v>99</v>
      </c>
      <c r="C36" s="115">
        <v>41223084543</v>
      </c>
      <c r="D36" s="113" t="s">
        <v>12</v>
      </c>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F36" s="124"/>
      <c r="AG36" s="124"/>
    </row>
    <row r="37" spans="1:33" s="96" customFormat="1">
      <c r="A37" s="113">
        <v>26</v>
      </c>
      <c r="B37" s="146" t="s">
        <v>100</v>
      </c>
      <c r="C37" s="115">
        <v>41213162346</v>
      </c>
      <c r="D37" s="113" t="s">
        <v>11</v>
      </c>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F37" s="124"/>
      <c r="AG37" s="124"/>
    </row>
    <row r="38" spans="1:33" s="96" customFormat="1">
      <c r="A38" s="113">
        <v>27</v>
      </c>
      <c r="B38" s="114" t="s">
        <v>101</v>
      </c>
      <c r="C38" s="115">
        <v>41224162457</v>
      </c>
      <c r="D38" s="113" t="s">
        <v>12</v>
      </c>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F38" s="124"/>
      <c r="AG38" s="124"/>
    </row>
    <row r="39" spans="1:33" s="96" customFormat="1">
      <c r="A39" s="113">
        <v>28</v>
      </c>
      <c r="B39" s="114" t="s">
        <v>102</v>
      </c>
      <c r="C39" s="115">
        <v>41213032349</v>
      </c>
      <c r="D39" s="113" t="s">
        <v>12</v>
      </c>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F39" s="124"/>
      <c r="AG39" s="124"/>
    </row>
    <row r="40" spans="1:33" s="96" customFormat="1">
      <c r="A40" s="113">
        <v>29</v>
      </c>
      <c r="B40" s="114" t="s">
        <v>103</v>
      </c>
      <c r="C40" s="115">
        <v>41223032398</v>
      </c>
      <c r="D40" s="113" t="s">
        <v>11</v>
      </c>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F40" s="124"/>
      <c r="AG40" s="124"/>
    </row>
    <row r="41" spans="1:33" s="96" customFormat="1">
      <c r="A41" s="113">
        <v>30</v>
      </c>
      <c r="B41" s="114" t="s">
        <v>104</v>
      </c>
      <c r="C41" s="115">
        <v>41213125024</v>
      </c>
      <c r="D41" s="113" t="s">
        <v>11</v>
      </c>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11"/>
      <c r="G66" s="211"/>
      <c r="H66" s="211"/>
      <c r="I66" s="211"/>
      <c r="J66" s="211"/>
      <c r="K66" s="211"/>
      <c r="L66" s="211"/>
      <c r="M66" s="211"/>
      <c r="N66" s="211"/>
      <c r="O66" s="211"/>
      <c r="P66" s="211"/>
      <c r="Q66" s="211"/>
      <c r="R66" s="211"/>
      <c r="S66" s="211"/>
      <c r="T66" s="128"/>
      <c r="U66" s="128"/>
      <c r="V66" s="128"/>
      <c r="W66" s="128"/>
      <c r="X66" s="128"/>
      <c r="Y66" s="128"/>
      <c r="Z66" s="128"/>
      <c r="AA66" s="128"/>
      <c r="AB66" s="128"/>
      <c r="AC66" s="128"/>
      <c r="AD66" s="141"/>
      <c r="AF66" s="142"/>
      <c r="AG66" s="142"/>
    </row>
    <row r="67" spans="1:33" ht="15.95" customHeight="1">
      <c r="A67" s="130"/>
      <c r="B67" s="131"/>
      <c r="C67" s="131"/>
      <c r="D67" s="132"/>
      <c r="E67" s="131"/>
      <c r="F67" s="212"/>
      <c r="G67" s="212"/>
      <c r="H67" s="212"/>
      <c r="I67" s="212"/>
      <c r="J67" s="212"/>
      <c r="K67" s="212"/>
      <c r="L67" s="212"/>
      <c r="M67" s="212"/>
      <c r="N67" s="212"/>
      <c r="O67" s="212"/>
      <c r="P67" s="212"/>
      <c r="Q67" s="212"/>
      <c r="R67" s="212"/>
      <c r="S67" s="212"/>
      <c r="T67" s="131"/>
      <c r="U67" s="131"/>
      <c r="V67" s="131"/>
      <c r="W67" s="131"/>
      <c r="X67" s="131"/>
      <c r="Y67" s="131"/>
      <c r="Z67" s="131"/>
      <c r="AA67" s="131"/>
      <c r="AB67" s="131"/>
      <c r="AC67" s="131"/>
      <c r="AD67" s="143"/>
      <c r="AF67" s="142"/>
      <c r="AG67" s="142"/>
    </row>
    <row r="68" spans="1:33" ht="15.95" customHeight="1">
      <c r="A68" s="130"/>
      <c r="B68" s="131"/>
      <c r="C68" s="131"/>
      <c r="D68" s="132"/>
      <c r="E68" s="131"/>
      <c r="F68" s="212"/>
      <c r="G68" s="212"/>
      <c r="H68" s="212"/>
      <c r="I68" s="212"/>
      <c r="J68" s="212"/>
      <c r="K68" s="212"/>
      <c r="L68" s="212"/>
      <c r="M68" s="212"/>
      <c r="N68" s="212"/>
      <c r="O68" s="212"/>
      <c r="P68" s="212"/>
      <c r="Q68" s="212"/>
      <c r="R68" s="212"/>
      <c r="S68" s="212"/>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12"/>
      <c r="G69" s="212"/>
      <c r="H69" s="212"/>
      <c r="I69" s="212"/>
      <c r="J69" s="212"/>
      <c r="K69" s="212"/>
      <c r="L69" s="212"/>
      <c r="M69" s="212"/>
      <c r="N69" s="212"/>
      <c r="O69" s="212"/>
      <c r="P69" s="212"/>
      <c r="Q69" s="212"/>
      <c r="R69" s="212"/>
      <c r="S69" s="212"/>
      <c r="T69" s="131"/>
      <c r="U69" s="131"/>
      <c r="V69" s="131"/>
      <c r="W69" s="131"/>
      <c r="X69" s="131"/>
      <c r="Y69" s="131"/>
      <c r="Z69" s="131"/>
      <c r="AA69" s="131"/>
      <c r="AB69" s="131"/>
      <c r="AC69" s="131"/>
      <c r="AD69" s="143"/>
      <c r="AF69" s="142"/>
      <c r="AG69" s="142"/>
    </row>
    <row r="70" spans="1:33">
      <c r="A70" s="134"/>
      <c r="B70" s="135" t="s">
        <v>106</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45</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SEKOLAH SERI PUTERI</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formatRows="0"/>
  <mergeCells count="10">
    <mergeCell ref="F66:S66"/>
    <mergeCell ref="F67:S67"/>
    <mergeCell ref="F68:S68"/>
    <mergeCell ref="F69:S69"/>
    <mergeCell ref="E9:J10"/>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6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5</xdr:col>
                    <xdr:colOff>723900</xdr:colOff>
                    <xdr:row>5</xdr:row>
                    <xdr:rowOff>28575</xdr:rowOff>
                  </from>
                  <to>
                    <xdr:col>6</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723900</xdr:colOff>
                    <xdr:row>6</xdr:row>
                    <xdr:rowOff>28575</xdr:rowOff>
                  </from>
                  <to>
                    <xdr:col>5</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F20" sqref="F20"/>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45" t="str">
        <f>'REKOD PRESTASI MURID'!$D$1</f>
        <v>SEKOLAH SERI PUTERI</v>
      </c>
      <c r="C1" s="245"/>
      <c r="D1" s="245"/>
      <c r="E1" s="245"/>
      <c r="F1" s="245"/>
      <c r="G1" s="52"/>
      <c r="H1" s="51"/>
    </row>
    <row r="2" spans="1:11" s="47" customFormat="1" ht="21" customHeight="1">
      <c r="A2" s="52"/>
      <c r="B2" s="245" t="str">
        <f>'REKOD PRESTASI MURID'!$D$2</f>
        <v>CYBERJAYA</v>
      </c>
      <c r="C2" s="245"/>
      <c r="D2" s="245"/>
      <c r="E2" s="245"/>
      <c r="F2" s="245"/>
      <c r="G2" s="52"/>
      <c r="H2" s="51"/>
    </row>
    <row r="3" spans="1:11" s="47" customFormat="1" ht="21" customHeight="1">
      <c r="A3" s="52"/>
      <c r="B3" s="245" t="str">
        <f>'REKOD PRESTASI MURID'!$D$3</f>
        <v>SELANGOR</v>
      </c>
      <c r="C3" s="245"/>
      <c r="D3" s="245"/>
      <c r="E3" s="245"/>
      <c r="F3" s="245"/>
      <c r="G3" s="52"/>
      <c r="H3" s="51"/>
    </row>
    <row r="4" spans="1:11" s="47" customFormat="1" ht="21" customHeight="1">
      <c r="A4" s="53"/>
      <c r="B4" s="246" t="str">
        <f>'REKOD PRESTASI MURID'!$D$4</f>
        <v>00/00/2018</v>
      </c>
      <c r="C4" s="246"/>
      <c r="D4" s="246"/>
      <c r="E4" s="246"/>
      <c r="F4" s="246"/>
      <c r="G4" s="53"/>
      <c r="H4" s="219" t="s">
        <v>14</v>
      </c>
      <c r="I4" s="219"/>
      <c r="J4" s="219"/>
    </row>
    <row r="5" spans="1:11">
      <c r="A5" s="7"/>
      <c r="B5" s="7"/>
      <c r="C5" s="7"/>
      <c r="D5" s="7"/>
      <c r="E5" s="7"/>
      <c r="F5" s="7"/>
      <c r="G5" s="7"/>
      <c r="H5" s="54"/>
      <c r="I5" s="91"/>
      <c r="J5" s="91"/>
    </row>
    <row r="6" spans="1:11" ht="18.75">
      <c r="A6" s="7"/>
      <c r="B6" s="55" t="str">
        <f>'REKOD PRESTASI MURID'!$A$7</f>
        <v>BAHASA MELAYU</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0" t="s">
        <v>15</v>
      </c>
      <c r="C8" s="221"/>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MURID'!G6</f>
        <v>Pentaksiran Pertengahan Tahun</v>
      </c>
    </row>
    <row r="9" spans="1:11">
      <c r="A9" s="7"/>
      <c r="B9" s="223" t="s">
        <v>16</v>
      </c>
      <c r="C9" s="224"/>
      <c r="D9" s="61">
        <f>VLOOKUP($I$6,'REKOD PRESTASI MURID'!$A$12:$D$65,3)</f>
        <v>40307162521</v>
      </c>
      <c r="E9" s="62"/>
      <c r="F9" s="18"/>
      <c r="G9" s="7"/>
      <c r="H9" s="56">
        <v>3</v>
      </c>
      <c r="I9" s="56" t="str">
        <f>'REKOD PRESTASI MURID'!B14</f>
        <v>ARINA ARISSA BINTI MUSA</v>
      </c>
      <c r="J9" s="56" t="str">
        <f t="shared" si="0"/>
        <v>3  ARINA ARISSA BINTI MUSA</v>
      </c>
      <c r="K9" s="1" t="str">
        <f>'REKOD PRESTASI MURID'!G7</f>
        <v>Pentaksiran Akhir tahun</v>
      </c>
    </row>
    <row r="10" spans="1:11">
      <c r="A10" s="7"/>
      <c r="B10" s="223" t="s">
        <v>17</v>
      </c>
      <c r="C10" s="224"/>
      <c r="D10" s="63" t="str">
        <f>VLOOKUP($I$6,'REKOD PRESTASI MURID'!$A$12:$D$65,4)</f>
        <v>L</v>
      </c>
      <c r="E10" s="64"/>
      <c r="F10" s="18"/>
      <c r="G10" s="7"/>
      <c r="H10" s="56">
        <v>4</v>
      </c>
      <c r="I10" s="56" t="str">
        <f>'REKOD PRESTASI MURID'!B15</f>
        <v>AZALI BIN MOHD GHAZI</v>
      </c>
      <c r="J10" s="56" t="str">
        <f t="shared" si="0"/>
        <v>4  AZALI BIN MOHD GHAZI</v>
      </c>
    </row>
    <row r="11" spans="1:11">
      <c r="A11" s="7"/>
      <c r="B11" s="223" t="s">
        <v>109</v>
      </c>
      <c r="C11" s="224"/>
      <c r="D11" s="63" t="str">
        <f>'REKOD PRESTASI MURID'!D7</f>
        <v>3 CEMERLANG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ZARIAH ALI</v>
      </c>
      <c r="E12" s="64"/>
      <c r="F12" s="18"/>
      <c r="G12" s="7"/>
      <c r="H12" s="56">
        <v>6</v>
      </c>
      <c r="I12" s="56" t="str">
        <f>'REKOD PRESTASI MURID'!B17</f>
        <v>CHAN KOK MENG</v>
      </c>
      <c r="J12" s="56" t="str">
        <f t="shared" si="0"/>
        <v>6  CHAN KOK MENG</v>
      </c>
      <c r="K12" s="89"/>
    </row>
    <row r="13" spans="1:11">
      <c r="A13" s="7"/>
      <c r="B13" s="225" t="s">
        <v>19</v>
      </c>
      <c r="C13" s="226"/>
      <c r="D13" s="148" t="str">
        <f>B4</f>
        <v>00/00/2018</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36" t="s">
        <v>20</v>
      </c>
      <c r="C15" s="236"/>
      <c r="D15" s="236"/>
      <c r="E15" s="229">
        <f>IF(K7=1,"",VLOOKUP($I$6,'REKOD PRESTASI MURID'!$A$12:$AD$65,30))</f>
        <v>4</v>
      </c>
      <c r="F15" s="234" t="str">
        <f>UPPER(IF(K7=1,K8,K9))</f>
        <v>PENTAKSIRAN AKHIR TAHUN</v>
      </c>
      <c r="G15" s="7"/>
      <c r="H15" s="56">
        <v>9</v>
      </c>
      <c r="I15" s="56" t="str">
        <f>'REKOD PRESTASI MURID'!B20</f>
        <v>FARIDAH BINTI RAMLAN</v>
      </c>
      <c r="J15" s="56" t="str">
        <f t="shared" si="0"/>
        <v>9  FARIDAH BINTI RAMLAN</v>
      </c>
    </row>
    <row r="16" spans="1:11" ht="22.5" customHeight="1">
      <c r="A16" s="7"/>
      <c r="B16" s="237"/>
      <c r="C16" s="237"/>
      <c r="D16" s="237"/>
      <c r="E16" s="229"/>
      <c r="F16" s="235"/>
      <c r="G16" s="7"/>
      <c r="H16" s="56">
        <v>10</v>
      </c>
      <c r="I16" s="56" t="str">
        <f>'REKOD PRESTASI MURID'!B21</f>
        <v>HAFIZ BIN BAHAROM</v>
      </c>
      <c r="J16" s="56" t="str">
        <f t="shared" si="0"/>
        <v>10  HAFIZ BIN BAHAROM</v>
      </c>
    </row>
    <row r="17" spans="1:10" ht="57.75" customHeight="1">
      <c r="A17" s="7"/>
      <c r="B17" s="227" t="s">
        <v>21</v>
      </c>
      <c r="C17" s="227"/>
      <c r="D17" s="228"/>
      <c r="E17" s="230" t="str">
        <f>IF(E15="","Tahap Penguasaan Keseluruhan hanya dilaporkan pada pentaksiran akhir tahun sahaja",VLOOKUP(E15,'DATA PERNYATAAN TAHAP PGUASAAN '!A204:B209,2))</f>
        <v xml:space="preserve">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 </v>
      </c>
      <c r="F17" s="231"/>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32" t="s">
        <v>4</v>
      </c>
      <c r="C19" s="232"/>
      <c r="D19" s="67" t="s">
        <v>22</v>
      </c>
      <c r="E19" s="68" t="s">
        <v>23</v>
      </c>
      <c r="F19" s="69" t="s">
        <v>24</v>
      </c>
      <c r="G19" s="7"/>
      <c r="H19" s="56">
        <v>13</v>
      </c>
      <c r="I19" s="56" t="str">
        <f>'REKOD PRESTASI MURID'!B24</f>
        <v>HARLINA BINTI SARIP</v>
      </c>
      <c r="J19" s="56" t="str">
        <f t="shared" si="0"/>
        <v>13  HARLINA BINTI SARIP</v>
      </c>
    </row>
    <row r="20" spans="1:10" ht="88.5" customHeight="1">
      <c r="A20" s="7"/>
      <c r="B20" s="239" t="str">
        <f>B6</f>
        <v>BAHASA MELAYU</v>
      </c>
      <c r="C20" s="240"/>
      <c r="D20" s="70" t="str">
        <f>'REKOD PRESTASI MURID'!$E$11</f>
        <v>MENDENGAR DAN BERTUTUR</v>
      </c>
      <c r="E20" s="71">
        <f>VLOOKUP($I$6,'REKOD PRESTASI MURID'!$A$12:$AD$65,5)</f>
        <v>4</v>
      </c>
      <c r="F20" s="72" t="str">
        <f>VLOOKUP(E20,'DATA PERNYATAAN TAHAP PGUASAAN '!A4:B9,2)</f>
        <v>Mendengar, memahami, dan memberikan respons terhadap ayat dalam pelbagai ujaran, maklumat, soalan, dan berkomunikasi bagi menganalisis isu, menyampaikan pidato, pandangan, perundingan, kritikan, dan ulasan dengan betul, tepat, bermakna serta menggunakan ayat yang gramatis dan bertatasusila pada tahap kukuh.</v>
      </c>
      <c r="G20" s="7"/>
      <c r="H20" s="56">
        <v>14</v>
      </c>
      <c r="I20" s="56" t="str">
        <f>'REKOD PRESTASI MURID'!B25</f>
        <v>HAYATI BINTI MUSA</v>
      </c>
      <c r="J20" s="56" t="str">
        <f t="shared" si="0"/>
        <v>14  HAYATI BINTI MUSA</v>
      </c>
    </row>
    <row r="21" spans="1:10" ht="88.5" customHeight="1">
      <c r="A21" s="7"/>
      <c r="B21" s="241"/>
      <c r="C21" s="242"/>
      <c r="D21" s="70" t="str">
        <f>'REKOD PRESTASI MURID'!$F$11</f>
        <v>MEMBACA</v>
      </c>
      <c r="E21" s="71">
        <f>VLOOKUP($I$6,'REKOD PRESTASI MURID'!$A$12:$AD$65,6)</f>
        <v>5</v>
      </c>
      <c r="F21" s="72" t="str">
        <f>VLOOKUP(E21,'DATA PERNYATAAN TAHAP PGUASAAN '!A12:B17,2)</f>
        <v>Membaca dan memahami kandungan bahan bacaan dengan sebutan dan intonasi yang betul untuk menerangkan maksud bahan bacaan, menganalisis maklumat, dan mengulas teks dengan betul dan tepat pada tahap yang tekal dan terperinci.</v>
      </c>
      <c r="G21" s="7"/>
      <c r="H21" s="56">
        <v>15</v>
      </c>
      <c r="I21" s="56" t="str">
        <f>'REKOD PRESTASI MURID'!B26</f>
        <v>IRWAN HASHIM BIN MOHD SUHAILY</v>
      </c>
      <c r="J21" s="56" t="str">
        <f t="shared" si="0"/>
        <v>15  IRWAN HASHIM BIN MOHD SUHAILY</v>
      </c>
    </row>
    <row r="22" spans="1:10" ht="88.5" customHeight="1">
      <c r="A22" s="7"/>
      <c r="B22" s="243"/>
      <c r="C22" s="244"/>
      <c r="D22" s="70" t="str">
        <f>'REKOD PRESTASI MURID'!$G$11</f>
        <v>MENULIS</v>
      </c>
      <c r="E22" s="71">
        <f>VLOOKUP($I$6,'REKOD PRESTASI MURID'!$A$12:$AD$65,7)</f>
        <v>4</v>
      </c>
      <c r="F22" s="72" t="str">
        <f>VLOOKUP(E22,'DATA PERNYATAAN TAHAP PGUASAAN '!A20:B25,2)</f>
        <v>Menulis ungkapan, ayat dan pendapat dengan betul, meringkaskan maklumat, mengadaptasi prosa dan bahan grafik, membina kerangka dan menghasilkan penulisan dengan menggunakan bahasa yang menarik dan gramatis serta mengedit dan menyunting teks dengan betul, tepat dan gramatis  pada tahap kukuh.</v>
      </c>
      <c r="G22" s="7"/>
      <c r="H22" s="56">
        <v>16</v>
      </c>
      <c r="I22" s="56" t="str">
        <f>'REKOD PRESTASI MURID'!B27</f>
        <v>ISMAIL ALIFF BIN AZIZ</v>
      </c>
      <c r="J22" s="56" t="str">
        <f t="shared" si="0"/>
        <v>16  ISMAIL ALIFF BIN AZIZ</v>
      </c>
    </row>
    <row r="23" spans="1:10" ht="47.25" hidden="1" customHeight="1">
      <c r="A23" s="7"/>
      <c r="B23" s="170"/>
      <c r="C23" s="171"/>
      <c r="D23" s="70">
        <f>'REKOD PRESTASI MURID'!$H$11</f>
        <v>0</v>
      </c>
      <c r="E23" s="71">
        <f>VLOOKUP($I$6,'REKOD PRESTASI MURID'!$A$12:$AD$65,8)</f>
        <v>0</v>
      </c>
      <c r="F23" s="72" t="e">
        <f>VLOOKUP(E23,'DATA PERNYATAAN TAHAP PGUASAAN '!A28:B33,2)</f>
        <v>#N/A</v>
      </c>
      <c r="G23" s="7"/>
      <c r="H23" s="56">
        <v>17</v>
      </c>
      <c r="I23" s="56" t="str">
        <f>'REKOD PRESTASI MURID'!B28</f>
        <v>JAMIL BIN JAMALUDIN</v>
      </c>
      <c r="J23" s="56" t="str">
        <f t="shared" si="0"/>
        <v>17  JAMIL BIN JAMALUDIN</v>
      </c>
    </row>
    <row r="24" spans="1:10" ht="46.5" hidden="1" customHeight="1">
      <c r="A24" s="7"/>
      <c r="B24" s="168"/>
      <c r="C24" s="169"/>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38" t="s">
        <v>107</v>
      </c>
      <c r="E47" s="233"/>
      <c r="F47" s="233"/>
      <c r="G47" s="81"/>
      <c r="H47" s="56">
        <v>41</v>
      </c>
      <c r="I47" s="56">
        <f>'REKOD PRESTASI MURID'!B52</f>
        <v>0</v>
      </c>
      <c r="J47" s="56" t="str">
        <f t="shared" si="2"/>
        <v/>
      </c>
    </row>
    <row r="48" spans="1:10" s="49" customFormat="1" ht="22.5" customHeight="1">
      <c r="A48" s="81"/>
      <c r="B48" s="87"/>
      <c r="C48" s="87"/>
      <c r="D48" s="238"/>
      <c r="E48" s="222"/>
      <c r="F48" s="222"/>
      <c r="G48" s="81"/>
      <c r="H48" s="56">
        <v>42</v>
      </c>
      <c r="I48" s="56">
        <f>'REKOD PRESTASI MURID'!B53</f>
        <v>0</v>
      </c>
      <c r="J48" s="56" t="str">
        <f t="shared" si="2"/>
        <v/>
      </c>
    </row>
    <row r="49" spans="1:10" s="49" customFormat="1" ht="21" customHeight="1">
      <c r="A49" s="81"/>
      <c r="B49" s="87"/>
      <c r="C49" s="87"/>
      <c r="D49" s="86"/>
      <c r="E49" s="222"/>
      <c r="F49" s="222"/>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ZARIAH ALI</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SEKOLAH SERI PUTERI</v>
      </c>
      <c r="F58" s="88" t="str">
        <f>'REKOD PRESTASI MURID'!$B$72</f>
        <v>SEKOLAH SERI PUTERI</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d3Ciyqzj72KIBWYKWmyNbPMiH8g5Ap3MmLsmcOnsyNCu8MFJi1cYn0cjVNzlQRtd16XesKHpQ5q1IXDDyygqhQ==" saltValue="EhhY+gNv8Lm6v/2uTSW31g==" spinCount="100000" sheet="1" scenarios="1"/>
  <mergeCells count="21">
    <mergeCell ref="B1:F1"/>
    <mergeCell ref="B2:F2"/>
    <mergeCell ref="B3:F3"/>
    <mergeCell ref="B4:F4"/>
    <mergeCell ref="B20:C22"/>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G207" sqref="G207"/>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129</v>
      </c>
    </row>
    <row r="4" spans="1:9" ht="54" customHeight="1">
      <c r="A4" s="39">
        <v>1</v>
      </c>
      <c r="B4" s="187" t="s">
        <v>130</v>
      </c>
    </row>
    <row r="5" spans="1:9" ht="54" customHeight="1">
      <c r="A5" s="39">
        <v>2</v>
      </c>
      <c r="B5" s="187" t="s">
        <v>131</v>
      </c>
    </row>
    <row r="6" spans="1:9" ht="54" customHeight="1">
      <c r="A6" s="39">
        <v>3</v>
      </c>
      <c r="B6" s="187" t="s">
        <v>132</v>
      </c>
    </row>
    <row r="7" spans="1:9" ht="54" customHeight="1">
      <c r="A7" s="39">
        <v>4</v>
      </c>
      <c r="B7" s="187" t="s">
        <v>133</v>
      </c>
    </row>
    <row r="8" spans="1:9" ht="54" customHeight="1">
      <c r="A8" s="39">
        <v>5</v>
      </c>
      <c r="B8" s="187" t="s">
        <v>134</v>
      </c>
    </row>
    <row r="9" spans="1:9" ht="54" customHeight="1">
      <c r="A9" s="39">
        <v>6</v>
      </c>
      <c r="B9" s="187" t="s">
        <v>135</v>
      </c>
    </row>
    <row r="10" spans="1:9">
      <c r="A10" s="35"/>
      <c r="B10" s="36"/>
    </row>
    <row r="11" spans="1:9" ht="30">
      <c r="A11" s="41" t="s">
        <v>23</v>
      </c>
      <c r="B11" s="38" t="s">
        <v>112</v>
      </c>
    </row>
    <row r="12" spans="1:9" ht="47.25">
      <c r="A12" s="39">
        <v>1</v>
      </c>
      <c r="B12" s="200" t="s">
        <v>136</v>
      </c>
    </row>
    <row r="13" spans="1:9" ht="31.5">
      <c r="A13" s="39">
        <v>2</v>
      </c>
      <c r="B13" s="187" t="s">
        <v>137</v>
      </c>
    </row>
    <row r="14" spans="1:9" ht="47.25">
      <c r="A14" s="39">
        <v>3</v>
      </c>
      <c r="B14" s="187" t="s">
        <v>138</v>
      </c>
    </row>
    <row r="15" spans="1:9" ht="31.5">
      <c r="A15" s="39">
        <v>4</v>
      </c>
      <c r="B15" s="187" t="s">
        <v>139</v>
      </c>
      <c r="I15" s="42"/>
    </row>
    <row r="16" spans="1:9" ht="47.25">
      <c r="A16" s="39">
        <v>5</v>
      </c>
      <c r="B16" s="187" t="s">
        <v>140</v>
      </c>
    </row>
    <row r="17" spans="1:2" ht="47.25">
      <c r="A17" s="39">
        <v>6</v>
      </c>
      <c r="B17" s="187" t="s">
        <v>141</v>
      </c>
    </row>
    <row r="18" spans="1:2">
      <c r="A18" s="35"/>
      <c r="B18" s="36"/>
    </row>
    <row r="19" spans="1:2" ht="30">
      <c r="A19" s="41" t="s">
        <v>23</v>
      </c>
      <c r="B19" s="38" t="s">
        <v>113</v>
      </c>
    </row>
    <row r="20" spans="1:2" ht="53.25" customHeight="1">
      <c r="A20" s="39">
        <v>1</v>
      </c>
      <c r="B20" s="200" t="s">
        <v>142</v>
      </c>
    </row>
    <row r="21" spans="1:2" ht="53.25" customHeight="1">
      <c r="A21" s="39">
        <v>2</v>
      </c>
      <c r="B21" s="200" t="s">
        <v>143</v>
      </c>
    </row>
    <row r="22" spans="1:2" ht="53.25" customHeight="1">
      <c r="A22" s="39">
        <v>3</v>
      </c>
      <c r="B22" s="200" t="s">
        <v>144</v>
      </c>
    </row>
    <row r="23" spans="1:2" ht="53.25" customHeight="1">
      <c r="A23" s="39">
        <v>4</v>
      </c>
      <c r="B23" s="187" t="s">
        <v>145</v>
      </c>
    </row>
    <row r="24" spans="1:2" ht="53.25" customHeight="1">
      <c r="A24" s="39">
        <v>5</v>
      </c>
      <c r="B24" s="200" t="s">
        <v>146</v>
      </c>
    </row>
    <row r="25" spans="1:2" ht="53.25" customHeight="1">
      <c r="A25" s="39">
        <v>6</v>
      </c>
      <c r="B25" s="187" t="s">
        <v>147</v>
      </c>
    </row>
    <row r="26" spans="1:2"/>
    <row r="27" spans="1:2" ht="30" hidden="1">
      <c r="A27" s="41" t="s">
        <v>23</v>
      </c>
      <c r="B27" s="38"/>
    </row>
    <row r="28" spans="1:2" ht="15.75" hidden="1">
      <c r="A28" s="39">
        <v>1</v>
      </c>
      <c r="B28" s="200"/>
    </row>
    <row r="29" spans="1:2" ht="15.75" hidden="1">
      <c r="A29" s="39">
        <v>2</v>
      </c>
      <c r="B29" s="187"/>
    </row>
    <row r="30" spans="1:2" ht="15.75" hidden="1">
      <c r="A30" s="39">
        <v>3</v>
      </c>
      <c r="B30" s="200"/>
    </row>
    <row r="31" spans="1:2" ht="15.75" hidden="1">
      <c r="A31" s="39">
        <v>4</v>
      </c>
      <c r="B31" s="187"/>
    </row>
    <row r="32" spans="1:2" ht="15.75" hidden="1">
      <c r="A32" s="39">
        <v>5</v>
      </c>
      <c r="B32" s="187"/>
    </row>
    <row r="33" spans="1:2" ht="15.75" hidden="1">
      <c r="A33" s="39">
        <v>6</v>
      </c>
      <c r="B33" s="187"/>
    </row>
    <row r="34" spans="1:2" hidden="1"/>
    <row r="35" spans="1:2" ht="30" hidden="1">
      <c r="A35" s="41" t="s">
        <v>23</v>
      </c>
      <c r="B35" s="38"/>
    </row>
    <row r="36" spans="1:2" ht="36" hidden="1" customHeight="1">
      <c r="A36" s="39">
        <v>1</v>
      </c>
      <c r="B36" s="200"/>
    </row>
    <row r="37" spans="1:2" ht="36" hidden="1" customHeight="1">
      <c r="A37" s="39">
        <v>2</v>
      </c>
      <c r="B37" s="200"/>
    </row>
    <row r="38" spans="1:2" ht="37.5" hidden="1" customHeight="1">
      <c r="A38" s="39">
        <v>3</v>
      </c>
      <c r="B38" s="200"/>
    </row>
    <row r="39" spans="1:2" ht="39" hidden="1" customHeight="1">
      <c r="A39" s="39">
        <v>4</v>
      </c>
      <c r="B39" s="187"/>
    </row>
    <row r="40" spans="1:2" ht="39.75" hidden="1" customHeight="1">
      <c r="A40" s="39">
        <v>5</v>
      </c>
      <c r="B40" s="187"/>
    </row>
    <row r="41" spans="1:2" ht="37.5" hidden="1" customHeight="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126</v>
      </c>
    </row>
    <row r="204" spans="1:2" ht="42" customHeight="1">
      <c r="A204" s="39">
        <v>1</v>
      </c>
      <c r="B204" s="189" t="s">
        <v>148</v>
      </c>
    </row>
    <row r="205" spans="1:2" ht="44.25" customHeight="1">
      <c r="A205" s="39">
        <v>2</v>
      </c>
      <c r="B205" s="189" t="s">
        <v>149</v>
      </c>
    </row>
    <row r="206" spans="1:2" ht="45.75" customHeight="1">
      <c r="A206" s="39">
        <v>3</v>
      </c>
      <c r="B206" s="189" t="s">
        <v>150</v>
      </c>
    </row>
    <row r="207" spans="1:2" ht="58.5" customHeight="1">
      <c r="A207" s="39">
        <v>4</v>
      </c>
      <c r="B207" s="189" t="s">
        <v>151</v>
      </c>
    </row>
    <row r="208" spans="1:2" ht="67.5" customHeight="1">
      <c r="A208" s="39">
        <v>5</v>
      </c>
      <c r="B208" s="189" t="s">
        <v>152</v>
      </c>
    </row>
    <row r="209" spans="1:2" ht="72.75" customHeight="1">
      <c r="A209" s="39">
        <v>6</v>
      </c>
      <c r="B209" s="189" t="s">
        <v>153</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F1+9GSo24C+Ft9e/AipjRh599AdvkvSljP0PEBrf+qnjZOaB8fxZCHzB+eHWqIQgh26Egcsuv2LJldg/EnwUSQ==" saltValue="otTTgw8yPsIeBE6f4sP4S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00"/>
  <sheetViews>
    <sheetView showGridLines="0" zoomScale="80" zoomScaleNormal="80" zoomScaleSheetLayoutView="70" workbookViewId="0">
      <selection activeCell="T16" sqref="T16"/>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BAHASA MELAYU</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5"/>
      <c r="B3" s="175"/>
      <c r="C3" s="175"/>
      <c r="D3" s="175"/>
      <c r="E3" s="175"/>
      <c r="F3" s="175"/>
      <c r="G3" s="177" t="s">
        <v>72</v>
      </c>
      <c r="H3" s="176" t="str">
        <f>'REKOD PRESTASI MURID'!D1</f>
        <v>SEKOLAH SERI PUTERI</v>
      </c>
      <c r="I3" s="176"/>
      <c r="J3" s="175"/>
      <c r="K3" s="175"/>
      <c r="L3" s="177" t="s">
        <v>73</v>
      </c>
      <c r="M3" s="176" t="str">
        <f>'REKOD PRESTASI MURID'!D6</f>
        <v>PN. ZARIAH ALI</v>
      </c>
      <c r="N3" s="175"/>
      <c r="O3" s="175"/>
      <c r="P3" s="175"/>
      <c r="Q3" s="175"/>
    </row>
    <row r="4" spans="1:23" ht="15.95" customHeight="1">
      <c r="A4" s="175"/>
      <c r="B4" s="175"/>
      <c r="C4" s="175"/>
      <c r="D4" s="175"/>
      <c r="E4" s="175"/>
      <c r="F4" s="175"/>
      <c r="G4" s="177" t="s">
        <v>110</v>
      </c>
      <c r="H4" s="176" t="str">
        <f>'REKOD PRESTASI MURID'!D7</f>
        <v>3 CEMERLANG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 DAN BERTUTUR</v>
      </c>
      <c r="C6" s="6"/>
      <c r="D6" s="6"/>
      <c r="E6" s="6"/>
      <c r="F6" s="6"/>
      <c r="G6" s="6"/>
      <c r="H6" s="7"/>
      <c r="I6" s="4"/>
      <c r="J6" s="5" t="str">
        <f>'REKOD PRESTASI MURID'!F11</f>
        <v>MEMBACA</v>
      </c>
      <c r="K6" s="6"/>
      <c r="L6" s="6"/>
      <c r="M6" s="6"/>
      <c r="N6" s="6"/>
      <c r="O6" s="6"/>
      <c r="P6" s="7"/>
      <c r="Q6" s="6"/>
    </row>
    <row r="7" spans="1:23">
      <c r="A7" s="8"/>
      <c r="B7" s="9" t="s">
        <v>23</v>
      </c>
      <c r="C7" s="10" t="s">
        <v>28</v>
      </c>
      <c r="D7" s="10" t="s">
        <v>29</v>
      </c>
      <c r="E7" s="10" t="s">
        <v>30</v>
      </c>
      <c r="F7" s="10" t="s">
        <v>69</v>
      </c>
      <c r="G7" s="10" t="s">
        <v>70</v>
      </c>
      <c r="H7" s="10" t="s">
        <v>71</v>
      </c>
      <c r="I7" s="8"/>
      <c r="J7" s="9" t="s">
        <v>23</v>
      </c>
      <c r="K7" s="10" t="s">
        <v>28</v>
      </c>
      <c r="L7" s="10" t="s">
        <v>29</v>
      </c>
      <c r="M7" s="10" t="s">
        <v>30</v>
      </c>
      <c r="N7" s="10" t="s">
        <v>69</v>
      </c>
      <c r="O7" s="10" t="s">
        <v>70</v>
      </c>
      <c r="P7" s="10" t="s">
        <v>71</v>
      </c>
      <c r="Q7" s="8"/>
    </row>
    <row r="8" spans="1:23">
      <c r="A8" s="8"/>
      <c r="B8" s="11" t="s">
        <v>34</v>
      </c>
      <c r="C8" s="11">
        <f>COUNTIF('REKOD PRESTASI MURID'!$E$12:$E$65,1)</f>
        <v>0</v>
      </c>
      <c r="D8" s="11">
        <f>COUNTIF('REKOD PRESTASI MURID'!$E$12:$E$65,2)</f>
        <v>0</v>
      </c>
      <c r="E8" s="11">
        <f>COUNTIF('REKOD PRESTASI MURID'!$E$12:$E$65,3)</f>
        <v>0</v>
      </c>
      <c r="F8" s="11">
        <f>COUNTIF('REKOD PRESTASI MURID'!$E$12:$E$65,4)</f>
        <v>1</v>
      </c>
      <c r="G8" s="11">
        <f>COUNTIF('REKOD PRESTASI MURID'!$E$12:$E$65,5)</f>
        <v>0</v>
      </c>
      <c r="H8" s="11">
        <f>COUNTIF('REKOD PRESTASI MURID'!$E$12:$E$65,6)</f>
        <v>0</v>
      </c>
      <c r="I8" s="8"/>
      <c r="J8" s="11" t="s">
        <v>34</v>
      </c>
      <c r="K8" s="11">
        <f>COUNTIF('REKOD PRESTASI MURID'!$F$12:$F$65,1)</f>
        <v>0</v>
      </c>
      <c r="L8" s="11">
        <f>COUNTIF('REKOD PRESTASI MURID'!$F$12:$F$65,2)</f>
        <v>0</v>
      </c>
      <c r="M8" s="11">
        <f>COUNTIF('REKOD PRESTASI MURID'!$F$12:$F$65,3)</f>
        <v>0</v>
      </c>
      <c r="N8" s="11">
        <f>COUNTIF('REKOD PRESTASI MURID'!$F$12:$F$65,4)</f>
        <v>0</v>
      </c>
      <c r="O8" s="11">
        <f>COUNTIF('REKOD PRESTASI MURID'!$F$12:$F$65,5)</f>
        <v>1</v>
      </c>
      <c r="P8" s="11">
        <f>COUNTIF('REKOD PRESTASI MURID'!$F$12:$F$65,6)</f>
        <v>0</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1</v>
      </c>
      <c r="H21" s="15" t="s">
        <v>36</v>
      </c>
      <c r="I21" s="8"/>
      <c r="J21" s="8"/>
      <c r="K21" s="8"/>
      <c r="L21" s="8"/>
      <c r="M21" s="8"/>
      <c r="N21" s="15" t="s">
        <v>35</v>
      </c>
      <c r="O21" s="16">
        <f>SUM(K8:P8)</f>
        <v>1</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MENULIS</v>
      </c>
      <c r="C24" s="18"/>
      <c r="D24" s="18"/>
      <c r="E24" s="18"/>
      <c r="F24" s="18"/>
      <c r="G24" s="18"/>
      <c r="H24" s="7"/>
      <c r="I24" s="4"/>
      <c r="J24" s="28" t="s">
        <v>10</v>
      </c>
      <c r="K24" s="29"/>
      <c r="L24" s="29"/>
      <c r="M24" s="29"/>
      <c r="N24" s="29"/>
      <c r="O24" s="29"/>
      <c r="P24" s="30"/>
      <c r="Q24" s="6"/>
    </row>
    <row r="25" spans="1:17">
      <c r="A25" s="8"/>
      <c r="B25" s="9" t="s">
        <v>23</v>
      </c>
      <c r="C25" s="10" t="s">
        <v>28</v>
      </c>
      <c r="D25" s="10" t="s">
        <v>29</v>
      </c>
      <c r="E25" s="10" t="s">
        <v>30</v>
      </c>
      <c r="F25" s="10" t="s">
        <v>69</v>
      </c>
      <c r="G25" s="10" t="s">
        <v>70</v>
      </c>
      <c r="H25" s="10" t="s">
        <v>71</v>
      </c>
      <c r="I25" s="8"/>
      <c r="J25" s="9" t="s">
        <v>23</v>
      </c>
      <c r="K25" s="10" t="s">
        <v>28</v>
      </c>
      <c r="L25" s="10" t="s">
        <v>29</v>
      </c>
      <c r="M25" s="10" t="s">
        <v>30</v>
      </c>
      <c r="N25" s="10" t="s">
        <v>31</v>
      </c>
      <c r="O25" s="10" t="s">
        <v>32</v>
      </c>
      <c r="P25" s="10" t="s">
        <v>33</v>
      </c>
      <c r="Q25" s="8"/>
    </row>
    <row r="26" spans="1:17">
      <c r="A26" s="8"/>
      <c r="B26" s="11" t="s">
        <v>34</v>
      </c>
      <c r="C26" s="11">
        <f>COUNTIF('REKOD PRESTASI MURID'!$G$12:$G$65,1)</f>
        <v>0</v>
      </c>
      <c r="D26" s="11">
        <f>COUNTIF('REKOD PRESTASI MURID'!$G$12:$G$65,2)</f>
        <v>0</v>
      </c>
      <c r="E26" s="11">
        <f>COUNTIF('REKOD PRESTASI MURID'!$G$12:$G$65,3)</f>
        <v>0</v>
      </c>
      <c r="F26" s="11">
        <f>COUNTIF('REKOD PRESTASI MURID'!$G$12:$G$65,4)</f>
        <v>1</v>
      </c>
      <c r="G26" s="11">
        <f>COUNTIF('REKOD PRESTASI MURID'!$G$12:$G$65,5)</f>
        <v>0</v>
      </c>
      <c r="H26" s="11">
        <f>COUNTIF('REKOD PRESTASI MURID'!$G$12:$G$65,6)</f>
        <v>0</v>
      </c>
      <c r="I26" s="8"/>
      <c r="J26" s="11" t="s">
        <v>34</v>
      </c>
      <c r="K26" s="11">
        <f>COUNTIF('REKOD PRESTASI MURID'!$AD$12:$AD$65,1)</f>
        <v>0</v>
      </c>
      <c r="L26" s="11">
        <f>COUNTIF('REKOD PRESTASI MURID'!$AD$12:$AD$65,2)</f>
        <v>0</v>
      </c>
      <c r="M26" s="11">
        <f>COUNTIF('REKOD PRESTASI MURID'!$AD$12:$AD$65,3)</f>
        <v>0</v>
      </c>
      <c r="N26" s="11">
        <f>COUNTIF('REKOD PRESTASI MURID'!$AD$12:$AD$65,4)</f>
        <v>1</v>
      </c>
      <c r="O26" s="11">
        <f>COUNTIF('REKOD PRESTASI MURID'!$AD$12:$AD$65,5)</f>
        <v>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1</v>
      </c>
      <c r="H39" s="15" t="s">
        <v>36</v>
      </c>
      <c r="I39" s="14"/>
      <c r="J39" s="19"/>
      <c r="K39" s="19"/>
      <c r="L39" s="19"/>
      <c r="M39" s="19"/>
      <c r="N39" s="15" t="s">
        <v>35</v>
      </c>
      <c r="O39" s="16">
        <f>SUM(K26:P26)</f>
        <v>1</v>
      </c>
      <c r="P39" s="15" t="s">
        <v>36</v>
      </c>
      <c r="Q39" s="8"/>
    </row>
    <row r="40" spans="1:17">
      <c r="A40" s="8"/>
      <c r="B40" s="8"/>
      <c r="C40" s="8"/>
      <c r="D40" s="8"/>
      <c r="E40" s="8"/>
      <c r="F40" s="8"/>
      <c r="G40" s="14"/>
      <c r="H40" s="20"/>
      <c r="I40" s="14"/>
      <c r="J40" s="8"/>
      <c r="K40" s="8"/>
      <c r="L40" s="8"/>
      <c r="M40" s="8"/>
      <c r="N40" s="8"/>
      <c r="O40" s="14"/>
      <c r="P40" s="20"/>
      <c r="Q40" s="8"/>
    </row>
    <row r="41" spans="1:17" ht="18.75">
      <c r="A41" s="8"/>
      <c r="B41" s="5"/>
      <c r="C41" s="6"/>
      <c r="D41" s="6"/>
      <c r="E41" s="6"/>
      <c r="F41" s="6"/>
      <c r="G41" s="6"/>
      <c r="H41" s="7"/>
      <c r="I41" s="4"/>
      <c r="J41" s="8"/>
      <c r="K41" s="8"/>
      <c r="L41" s="8"/>
      <c r="M41" s="8"/>
      <c r="N41" s="8"/>
      <c r="O41" s="14"/>
      <c r="P41" s="20"/>
      <c r="Q41" s="8"/>
    </row>
    <row r="42" spans="1:17" hidden="1">
      <c r="A42" s="8"/>
      <c r="B42" s="4"/>
      <c r="C42" s="4"/>
      <c r="D42" s="4"/>
      <c r="E42" s="4"/>
      <c r="F42" s="4"/>
      <c r="G42" s="6"/>
      <c r="H42" s="17"/>
      <c r="I42" s="4"/>
      <c r="J42" s="4"/>
      <c r="K42" s="4"/>
      <c r="L42" s="4"/>
      <c r="M42" s="4"/>
      <c r="N42" s="4"/>
      <c r="O42" s="6"/>
      <c r="P42" s="17"/>
      <c r="Q42" s="8"/>
    </row>
    <row r="43" spans="1:17" ht="18.75" hidden="1">
      <c r="A43" s="8"/>
      <c r="B43" s="5">
        <f>'REKOD PRESTASI MURID'!K11</f>
        <v>0</v>
      </c>
      <c r="C43" s="18"/>
      <c r="D43" s="18"/>
      <c r="E43" s="18"/>
      <c r="F43" s="18"/>
      <c r="G43" s="18"/>
      <c r="H43" s="7"/>
      <c r="I43" s="4"/>
      <c r="J43" s="5">
        <f>'REKOD PRESTASI MURID'!L11</f>
        <v>0</v>
      </c>
      <c r="K43" s="18"/>
      <c r="L43" s="18"/>
      <c r="M43" s="18"/>
      <c r="N43" s="18"/>
      <c r="O43" s="18"/>
      <c r="P43" s="7"/>
      <c r="Q43" s="8"/>
    </row>
    <row r="44" spans="1:17" hidden="1">
      <c r="A44" s="8"/>
      <c r="B44" s="9" t="s">
        <v>23</v>
      </c>
      <c r="C44" s="10" t="s">
        <v>28</v>
      </c>
      <c r="D44" s="10" t="s">
        <v>29</v>
      </c>
      <c r="E44" s="10" t="s">
        <v>30</v>
      </c>
      <c r="F44" s="10" t="s">
        <v>31</v>
      </c>
      <c r="G44" s="10" t="s">
        <v>32</v>
      </c>
      <c r="H44" s="10" t="s">
        <v>33</v>
      </c>
      <c r="I44" s="8"/>
      <c r="J44" s="9" t="s">
        <v>23</v>
      </c>
      <c r="K44" s="10" t="s">
        <v>28</v>
      </c>
      <c r="L44" s="10" t="s">
        <v>29</v>
      </c>
      <c r="M44" s="10" t="s">
        <v>30</v>
      </c>
      <c r="N44" s="10" t="s">
        <v>31</v>
      </c>
      <c r="O44" s="10" t="s">
        <v>32</v>
      </c>
      <c r="P44" s="10" t="s">
        <v>33</v>
      </c>
      <c r="Q44" s="8"/>
    </row>
    <row r="45" spans="1:17" hidden="1">
      <c r="A45" s="8"/>
      <c r="B45" s="11" t="s">
        <v>34</v>
      </c>
      <c r="C45" s="11">
        <f>COUNTIF('REKOD PRESTASI MURID'!$K$12:$K$65,1)</f>
        <v>0</v>
      </c>
      <c r="D45" s="11">
        <f>COUNTIF('REKOD PRESTASI MURID'!$K$12:$K$65,2)</f>
        <v>0</v>
      </c>
      <c r="E45" s="11">
        <f>COUNTIF('REKOD PRESTASI MURID'!$K$12:$K$65,3)</f>
        <v>0</v>
      </c>
      <c r="F45" s="11">
        <f>COUNTIF('REKOD PRESTASI MURID'!$K$12:$K$65,4)</f>
        <v>0</v>
      </c>
      <c r="G45" s="11">
        <f>COUNTIF('REKOD PRESTASI MURID'!$K$12:$K$65,5)</f>
        <v>0</v>
      </c>
      <c r="H45" s="11">
        <f>COUNTIF('REKOD PRESTASI MURID'!$K$12:$K$65,6)</f>
        <v>0</v>
      </c>
      <c r="I45" s="8"/>
      <c r="J45" s="11" t="s">
        <v>34</v>
      </c>
      <c r="K45" s="11">
        <f>COUNTIF('REKOD PRESTASI MURID'!$L$12:$L$65,1)</f>
        <v>0</v>
      </c>
      <c r="L45" s="11">
        <f>COUNTIF('REKOD PRESTASI MURID'!$L$12:$L$65,2)</f>
        <v>0</v>
      </c>
      <c r="M45" s="11">
        <f>COUNTIF('REKOD PRESTASI MURID'!$L$12:$L$65,3)</f>
        <v>0</v>
      </c>
      <c r="N45" s="11">
        <f>COUNTIF('REKOD PRESTASI MURID'!$L$12:$L$65,4)</f>
        <v>0</v>
      </c>
      <c r="O45" s="11">
        <f>COUNTIF('REKOD PRESTASI MURID'!$L$12:$L$65,5)</f>
        <v>0</v>
      </c>
      <c r="P45" s="11">
        <f>COUNTIF('REKOD PRESTASI MURID'!$L$12:$L$65,6)</f>
        <v>0</v>
      </c>
      <c r="Q45" s="8"/>
    </row>
    <row r="46" spans="1:17" hidden="1">
      <c r="A46" s="8"/>
      <c r="B46" s="19"/>
      <c r="C46" s="19"/>
      <c r="D46" s="19"/>
      <c r="E46" s="19"/>
      <c r="F46" s="19"/>
      <c r="G46" s="19"/>
      <c r="H46" s="19"/>
      <c r="I46" s="8"/>
      <c r="J46" s="19"/>
      <c r="K46" s="19"/>
      <c r="L46" s="19"/>
      <c r="M46" s="19"/>
      <c r="N46" s="19"/>
      <c r="O46" s="19"/>
      <c r="P46" s="19"/>
      <c r="Q46" s="8"/>
    </row>
    <row r="47" spans="1:17" hidden="1">
      <c r="A47" s="8"/>
      <c r="B47" s="19"/>
      <c r="C47" s="19"/>
      <c r="D47" s="19"/>
      <c r="E47" s="19"/>
      <c r="F47" s="19"/>
      <c r="G47" s="19"/>
      <c r="H47" s="19"/>
      <c r="I47" s="8"/>
      <c r="J47" s="19"/>
      <c r="K47" s="19"/>
      <c r="L47" s="19"/>
      <c r="M47" s="19"/>
      <c r="N47" s="19"/>
      <c r="O47" s="19"/>
      <c r="P47" s="19"/>
      <c r="Q47" s="8"/>
    </row>
    <row r="48" spans="1:17" hidden="1">
      <c r="A48" s="8"/>
      <c r="B48" s="19"/>
      <c r="C48" s="19"/>
      <c r="D48" s="19"/>
      <c r="E48" s="19"/>
      <c r="F48" s="19"/>
      <c r="G48" s="19"/>
      <c r="H48" s="19"/>
      <c r="I48" s="8"/>
      <c r="J48" s="19"/>
      <c r="K48" s="19"/>
      <c r="L48" s="19"/>
      <c r="M48" s="19"/>
      <c r="N48" s="19"/>
      <c r="O48" s="19"/>
      <c r="P48" s="19"/>
      <c r="Q48" s="8"/>
    </row>
    <row r="49" spans="1:17" hidden="1">
      <c r="A49" s="8"/>
      <c r="B49" s="19"/>
      <c r="C49" s="19"/>
      <c r="D49" s="19"/>
      <c r="E49" s="19"/>
      <c r="F49" s="19"/>
      <c r="G49" s="19"/>
      <c r="H49" s="19"/>
      <c r="I49" s="8"/>
      <c r="J49" s="19"/>
      <c r="K49" s="19"/>
      <c r="L49" s="19"/>
      <c r="M49" s="19"/>
      <c r="N49" s="19"/>
      <c r="O49" s="19"/>
      <c r="P49" s="19"/>
      <c r="Q49" s="8"/>
    </row>
    <row r="50" spans="1:17" hidden="1">
      <c r="A50" s="8"/>
      <c r="B50" s="19"/>
      <c r="C50" s="19"/>
      <c r="D50" s="19"/>
      <c r="E50" s="19"/>
      <c r="F50" s="19"/>
      <c r="G50" s="19"/>
      <c r="H50" s="19"/>
      <c r="I50" s="8"/>
      <c r="J50" s="19"/>
      <c r="K50" s="19"/>
      <c r="L50" s="19"/>
      <c r="M50" s="19"/>
      <c r="N50" s="19"/>
      <c r="O50" s="19"/>
      <c r="P50" s="19"/>
      <c r="Q50" s="8"/>
    </row>
    <row r="51" spans="1:17" hidden="1">
      <c r="A51" s="8"/>
      <c r="B51" s="19"/>
      <c r="C51" s="19"/>
      <c r="D51" s="19"/>
      <c r="E51" s="19"/>
      <c r="F51" s="19"/>
      <c r="G51" s="19"/>
      <c r="H51" s="19"/>
      <c r="I51" s="8"/>
      <c r="J51" s="19"/>
      <c r="K51" s="19"/>
      <c r="L51" s="19"/>
      <c r="M51" s="19"/>
      <c r="N51" s="19"/>
      <c r="O51" s="19"/>
      <c r="P51" s="19"/>
      <c r="Q51" s="8"/>
    </row>
    <row r="52" spans="1:17" hidden="1">
      <c r="A52" s="8"/>
      <c r="B52" s="19"/>
      <c r="C52" s="19"/>
      <c r="D52" s="19"/>
      <c r="E52" s="19"/>
      <c r="F52" s="19"/>
      <c r="G52" s="19"/>
      <c r="H52" s="19"/>
      <c r="I52" s="8"/>
      <c r="J52" s="19"/>
      <c r="K52" s="19"/>
      <c r="L52" s="19"/>
      <c r="M52" s="19"/>
      <c r="N52" s="19"/>
      <c r="O52" s="19"/>
      <c r="P52" s="19"/>
      <c r="Q52" s="8"/>
    </row>
    <row r="53" spans="1:17" hidden="1">
      <c r="A53" s="8"/>
      <c r="B53" s="19"/>
      <c r="C53" s="19"/>
      <c r="D53" s="19"/>
      <c r="E53" s="19"/>
      <c r="F53" s="19"/>
      <c r="G53" s="19"/>
      <c r="H53" s="19"/>
      <c r="I53" s="8"/>
      <c r="J53" s="19"/>
      <c r="K53" s="19"/>
      <c r="L53" s="19"/>
      <c r="M53" s="19"/>
      <c r="N53" s="19"/>
      <c r="O53" s="19"/>
      <c r="P53" s="19"/>
      <c r="Q53" s="8"/>
    </row>
    <row r="54" spans="1:17" hidden="1">
      <c r="A54" s="8"/>
      <c r="B54" s="19"/>
      <c r="C54" s="19"/>
      <c r="D54" s="19"/>
      <c r="E54" s="19"/>
      <c r="F54" s="19"/>
      <c r="G54" s="19"/>
      <c r="H54" s="19"/>
      <c r="I54" s="8"/>
      <c r="J54" s="19"/>
      <c r="K54" s="19"/>
      <c r="L54" s="19"/>
      <c r="M54" s="19"/>
      <c r="N54" s="19"/>
      <c r="O54" s="19"/>
      <c r="P54" s="19"/>
      <c r="Q54" s="8"/>
    </row>
    <row r="55" spans="1:17" hidden="1">
      <c r="A55" s="8"/>
      <c r="B55" s="19"/>
      <c r="C55" s="19"/>
      <c r="D55" s="19"/>
      <c r="E55" s="19"/>
      <c r="F55" s="19"/>
      <c r="G55" s="19"/>
      <c r="H55" s="19"/>
      <c r="I55" s="8"/>
      <c r="J55" s="19"/>
      <c r="K55" s="19"/>
      <c r="L55" s="19"/>
      <c r="M55" s="19"/>
      <c r="N55" s="19"/>
      <c r="O55" s="19"/>
      <c r="P55" s="19"/>
      <c r="Q55" s="8"/>
    </row>
    <row r="56" spans="1:17" hidden="1">
      <c r="A56" s="8"/>
      <c r="B56" s="19"/>
      <c r="C56" s="19"/>
      <c r="D56" s="19"/>
      <c r="E56" s="19"/>
      <c r="F56" s="19"/>
      <c r="G56" s="19"/>
      <c r="H56" s="19"/>
      <c r="I56" s="8"/>
      <c r="J56" s="19"/>
      <c r="K56" s="19"/>
      <c r="L56" s="19"/>
      <c r="M56" s="19"/>
      <c r="N56" s="19"/>
      <c r="O56" s="19"/>
      <c r="P56" s="19"/>
      <c r="Q56" s="8"/>
    </row>
    <row r="57" spans="1:17" hidden="1">
      <c r="A57" s="8"/>
      <c r="B57" s="19"/>
      <c r="C57" s="19"/>
      <c r="D57" s="19"/>
      <c r="E57" s="19"/>
      <c r="F57" s="19"/>
      <c r="G57" s="19"/>
      <c r="H57" s="19"/>
      <c r="I57" s="8"/>
      <c r="J57" s="19"/>
      <c r="K57" s="19"/>
      <c r="L57" s="19"/>
      <c r="M57" s="19"/>
      <c r="N57" s="19"/>
      <c r="O57" s="19"/>
      <c r="P57" s="19"/>
      <c r="Q57" s="8"/>
    </row>
    <row r="58" spans="1:17" hidden="1">
      <c r="A58" s="8"/>
      <c r="B58" s="19"/>
      <c r="C58" s="19"/>
      <c r="D58" s="19"/>
      <c r="E58" s="19"/>
      <c r="F58" s="15" t="s">
        <v>35</v>
      </c>
      <c r="G58" s="16">
        <f>SUM(C45:H45)</f>
        <v>0</v>
      </c>
      <c r="H58" s="15" t="s">
        <v>36</v>
      </c>
      <c r="I58" s="14"/>
      <c r="J58" s="19"/>
      <c r="K58" s="19"/>
      <c r="L58" s="19"/>
      <c r="M58" s="19"/>
      <c r="N58" s="15" t="s">
        <v>35</v>
      </c>
      <c r="O58" s="16">
        <f>SUM(K45:P45)</f>
        <v>0</v>
      </c>
      <c r="P58" s="15" t="s">
        <v>36</v>
      </c>
      <c r="Q58" s="8"/>
    </row>
    <row r="59" spans="1:17" hidden="1">
      <c r="A59" s="8"/>
      <c r="B59" s="8"/>
      <c r="C59" s="8"/>
      <c r="D59" s="8"/>
      <c r="E59" s="8"/>
      <c r="F59" s="8"/>
      <c r="G59" s="14"/>
      <c r="H59" s="20"/>
      <c r="I59" s="14"/>
      <c r="J59" s="8"/>
      <c r="K59" s="8"/>
      <c r="L59" s="8"/>
      <c r="M59" s="8"/>
      <c r="N59" s="8"/>
      <c r="O59" s="14"/>
      <c r="P59" s="20"/>
      <c r="Q59" s="8"/>
    </row>
    <row r="60" spans="1:17" ht="18.75" hidden="1">
      <c r="A60" s="8"/>
      <c r="B60" s="5">
        <f>'REKOD PRESTASI MURID'!M11</f>
        <v>0</v>
      </c>
      <c r="C60" s="6"/>
      <c r="D60" s="6"/>
      <c r="E60" s="6"/>
      <c r="F60" s="6"/>
      <c r="G60" s="6"/>
      <c r="H60" s="7"/>
      <c r="I60" s="4"/>
      <c r="J60" s="5">
        <f>'REKOD PRESTASI MURID'!N11</f>
        <v>0</v>
      </c>
      <c r="K60" s="6"/>
      <c r="L60" s="6"/>
      <c r="M60" s="6"/>
      <c r="N60" s="6"/>
      <c r="O60" s="6"/>
      <c r="P60" s="7"/>
      <c r="Q60" s="8"/>
    </row>
    <row r="61" spans="1:17" hidden="1">
      <c r="A61" s="8"/>
      <c r="B61" s="9" t="s">
        <v>23</v>
      </c>
      <c r="C61" s="10" t="s">
        <v>28</v>
      </c>
      <c r="D61" s="10" t="s">
        <v>29</v>
      </c>
      <c r="E61" s="10" t="s">
        <v>30</v>
      </c>
      <c r="F61" s="10" t="s">
        <v>31</v>
      </c>
      <c r="G61" s="10" t="s">
        <v>32</v>
      </c>
      <c r="H61" s="10" t="s">
        <v>33</v>
      </c>
      <c r="I61" s="8"/>
      <c r="J61" s="9" t="s">
        <v>23</v>
      </c>
      <c r="K61" s="10" t="s">
        <v>28</v>
      </c>
      <c r="L61" s="10" t="s">
        <v>29</v>
      </c>
      <c r="M61" s="10" t="s">
        <v>30</v>
      </c>
      <c r="N61" s="10" t="s">
        <v>31</v>
      </c>
      <c r="O61" s="10" t="s">
        <v>32</v>
      </c>
      <c r="P61" s="10" t="s">
        <v>33</v>
      </c>
      <c r="Q61" s="8"/>
    </row>
    <row r="62" spans="1:17" hidden="1">
      <c r="A62" s="8"/>
      <c r="B62" s="11" t="s">
        <v>34</v>
      </c>
      <c r="C62" s="11">
        <f>COUNTIF('REKOD PRESTASI MURID'!$M$12:$M$65,1)</f>
        <v>0</v>
      </c>
      <c r="D62" s="11">
        <f>COUNTIF('REKOD PRESTASI MURID'!$M$12:$M$65,2)</f>
        <v>0</v>
      </c>
      <c r="E62" s="11">
        <f>COUNTIF('REKOD PRESTASI MURID'!$M$12:$M$65,3)</f>
        <v>0</v>
      </c>
      <c r="F62" s="11">
        <f>COUNTIF('REKOD PRESTASI MURID'!$M$12:$M$65,4)</f>
        <v>0</v>
      </c>
      <c r="G62" s="11">
        <f>COUNTIF('REKOD PRESTASI MURID'!$M$12:$M$65,5)</f>
        <v>0</v>
      </c>
      <c r="H62" s="11">
        <f>COUNTIF('REKOD PRESTASI MURID'!$M$12:$M$65,6)</f>
        <v>0</v>
      </c>
      <c r="I62" s="8"/>
      <c r="J62" s="11" t="s">
        <v>34</v>
      </c>
      <c r="K62" s="11">
        <f>COUNTIF('REKOD PRESTASI MURID'!$N$12:$N$65,1)</f>
        <v>0</v>
      </c>
      <c r="L62" s="11">
        <f>COUNTIF('REKOD PRESTASI MURID'!$N$12:$N$65,2)</f>
        <v>0</v>
      </c>
      <c r="M62" s="11">
        <f>COUNTIF('REKOD PRESTASI MURID'!$N$12:$N$65,3)</f>
        <v>0</v>
      </c>
      <c r="N62" s="11">
        <f>COUNTIF('REKOD PRESTASI MURID'!$N$12:$N$65,4)</f>
        <v>0</v>
      </c>
      <c r="O62" s="11">
        <f>COUNTIF('REKOD PRESTASI MURID'!$N$12:$N$65,5)</f>
        <v>0</v>
      </c>
      <c r="P62" s="11">
        <f>COUNTIF('REKOD PRESTASI MURID'!$N$12:$N$65,6)</f>
        <v>0</v>
      </c>
      <c r="Q62" s="8"/>
    </row>
    <row r="63" spans="1:17" hidden="1">
      <c r="A63" s="8"/>
      <c r="B63" s="8"/>
      <c r="C63" s="8"/>
      <c r="D63" s="8"/>
      <c r="E63" s="8"/>
      <c r="F63" s="8"/>
      <c r="G63" s="8"/>
      <c r="H63" s="8"/>
      <c r="I63" s="8"/>
      <c r="J63" s="8"/>
      <c r="K63" s="8"/>
      <c r="L63" s="8"/>
      <c r="M63" s="8"/>
      <c r="N63" s="8"/>
      <c r="O63" s="8"/>
      <c r="P63" s="8"/>
      <c r="Q63" s="8"/>
    </row>
    <row r="64" spans="1:17" hidden="1">
      <c r="A64" s="8"/>
      <c r="B64" s="8"/>
      <c r="C64" s="8"/>
      <c r="D64" s="8"/>
      <c r="E64" s="4"/>
      <c r="F64" s="4"/>
      <c r="G64" s="4"/>
      <c r="H64" s="4"/>
      <c r="I64" s="4"/>
      <c r="J64" s="4"/>
      <c r="K64" s="4"/>
      <c r="L64" s="4"/>
      <c r="M64" s="4"/>
      <c r="N64" s="4"/>
      <c r="O64" s="4"/>
      <c r="P64" s="4"/>
      <c r="Q64" s="4"/>
    </row>
    <row r="65" spans="1:17" hidden="1">
      <c r="A65" s="8"/>
      <c r="B65" s="8"/>
      <c r="C65" s="8"/>
      <c r="D65" s="8"/>
      <c r="E65" s="4"/>
      <c r="F65" s="4"/>
      <c r="G65" s="4"/>
      <c r="H65" s="4"/>
      <c r="I65" s="4"/>
      <c r="J65" s="4"/>
      <c r="K65" s="4"/>
      <c r="L65" s="4"/>
      <c r="M65" s="4"/>
      <c r="N65" s="4"/>
      <c r="O65" s="4"/>
      <c r="P65" s="4"/>
      <c r="Q65" s="4"/>
    </row>
    <row r="66" spans="1:17" hidden="1">
      <c r="A66" s="8"/>
      <c r="B66" s="8"/>
      <c r="C66" s="8"/>
      <c r="D66" s="8"/>
      <c r="E66" s="4"/>
      <c r="F66" s="4"/>
      <c r="G66" s="4"/>
      <c r="H66" s="4"/>
      <c r="I66" s="4"/>
      <c r="J66" s="4"/>
      <c r="K66" s="4"/>
      <c r="L66" s="4"/>
      <c r="M66" s="4"/>
      <c r="N66" s="4"/>
      <c r="O66" s="4"/>
      <c r="P66" s="4"/>
      <c r="Q66" s="4"/>
    </row>
    <row r="67" spans="1:17" hidden="1">
      <c r="A67" s="8"/>
      <c r="B67" s="8"/>
      <c r="C67" s="8"/>
      <c r="D67" s="8"/>
      <c r="E67" s="4"/>
      <c r="F67" s="4"/>
      <c r="G67" s="4"/>
      <c r="H67" s="4"/>
      <c r="I67" s="4"/>
      <c r="J67" s="4"/>
      <c r="K67" s="4"/>
      <c r="L67" s="4"/>
      <c r="M67" s="4"/>
      <c r="N67" s="4"/>
      <c r="O67" s="4"/>
      <c r="P67" s="4"/>
      <c r="Q67" s="4"/>
    </row>
    <row r="68" spans="1:17" hidden="1">
      <c r="A68" s="8"/>
      <c r="B68" s="8"/>
      <c r="C68" s="8"/>
      <c r="D68" s="8"/>
      <c r="E68" s="4"/>
      <c r="F68" s="4"/>
      <c r="G68" s="4"/>
      <c r="H68" s="4"/>
      <c r="I68" s="4"/>
      <c r="J68" s="4"/>
      <c r="K68" s="4"/>
      <c r="L68" s="4"/>
      <c r="M68" s="4"/>
      <c r="N68" s="4"/>
      <c r="O68" s="4"/>
      <c r="P68" s="4"/>
      <c r="Q68" s="4"/>
    </row>
    <row r="69" spans="1:17" hidden="1">
      <c r="A69" s="8"/>
      <c r="B69" s="8"/>
      <c r="C69" s="8"/>
      <c r="D69" s="8"/>
      <c r="E69" s="4"/>
      <c r="F69" s="4"/>
      <c r="G69" s="4"/>
      <c r="H69" s="4"/>
      <c r="I69" s="4"/>
      <c r="J69" s="4"/>
      <c r="K69" s="4"/>
      <c r="L69" s="4"/>
      <c r="M69" s="4"/>
      <c r="N69" s="4"/>
      <c r="O69" s="4"/>
      <c r="P69" s="4"/>
      <c r="Q69" s="4"/>
    </row>
    <row r="70" spans="1:17" hidden="1">
      <c r="A70" s="8"/>
      <c r="B70" s="8"/>
      <c r="C70" s="8"/>
      <c r="D70" s="8"/>
      <c r="E70" s="4"/>
      <c r="F70" s="4"/>
      <c r="G70" s="4"/>
      <c r="H70" s="4"/>
      <c r="I70" s="4"/>
      <c r="J70" s="4"/>
      <c r="K70" s="4"/>
      <c r="L70" s="4"/>
      <c r="M70" s="4"/>
      <c r="N70" s="4"/>
      <c r="O70" s="4"/>
      <c r="P70" s="4"/>
      <c r="Q70" s="4"/>
    </row>
    <row r="71" spans="1:17" hidden="1">
      <c r="A71" s="8"/>
      <c r="B71" s="8"/>
      <c r="C71" s="8"/>
      <c r="D71" s="8"/>
      <c r="E71" s="4"/>
      <c r="F71" s="4"/>
      <c r="G71" s="4"/>
      <c r="H71" s="4"/>
      <c r="I71" s="4"/>
      <c r="J71" s="4"/>
      <c r="K71" s="4"/>
      <c r="L71" s="4"/>
      <c r="M71" s="4"/>
      <c r="N71" s="4"/>
      <c r="O71" s="4"/>
      <c r="P71" s="4"/>
      <c r="Q71" s="4"/>
    </row>
    <row r="72" spans="1:17" hidden="1">
      <c r="A72" s="8"/>
      <c r="B72" s="8"/>
      <c r="C72" s="8"/>
      <c r="D72" s="8"/>
      <c r="E72" s="4"/>
      <c r="F72" s="4"/>
      <c r="G72" s="4"/>
      <c r="H72" s="4"/>
      <c r="I72" s="4"/>
      <c r="J72" s="4"/>
      <c r="K72" s="4"/>
      <c r="L72" s="4"/>
      <c r="M72" s="4"/>
      <c r="N72" s="4"/>
      <c r="O72" s="4"/>
      <c r="P72" s="4"/>
      <c r="Q72" s="4"/>
    </row>
    <row r="73" spans="1:17" hidden="1">
      <c r="A73" s="8"/>
      <c r="B73" s="8"/>
      <c r="C73" s="8"/>
      <c r="D73" s="8"/>
      <c r="E73" s="8"/>
      <c r="F73" s="8"/>
      <c r="G73" s="8"/>
      <c r="H73" s="8"/>
      <c r="I73" s="8"/>
      <c r="J73" s="8"/>
      <c r="K73" s="8"/>
      <c r="L73" s="8"/>
      <c r="M73" s="8"/>
      <c r="N73" s="8"/>
      <c r="O73" s="8"/>
      <c r="P73" s="8"/>
      <c r="Q73" s="8"/>
    </row>
    <row r="74" spans="1:17" hidden="1">
      <c r="A74" s="8"/>
      <c r="B74" s="8"/>
      <c r="C74" s="8"/>
      <c r="D74" s="8"/>
      <c r="E74" s="8"/>
      <c r="F74" s="8"/>
      <c r="G74" s="8"/>
      <c r="H74" s="8"/>
      <c r="I74" s="8"/>
      <c r="J74" s="8"/>
      <c r="K74" s="8"/>
      <c r="L74" s="8"/>
      <c r="M74" s="8"/>
      <c r="N74" s="8"/>
      <c r="O74" s="8"/>
      <c r="P74" s="8"/>
      <c r="Q74" s="8"/>
    </row>
    <row r="75" spans="1:17" hidden="1">
      <c r="A75" s="8"/>
      <c r="B75" s="12"/>
      <c r="C75" s="13"/>
      <c r="D75" s="14"/>
      <c r="E75" s="14"/>
      <c r="F75" s="15" t="s">
        <v>35</v>
      </c>
      <c r="G75" s="16">
        <f>SUM(C62:H62)</f>
        <v>0</v>
      </c>
      <c r="H75" s="15" t="s">
        <v>36</v>
      </c>
      <c r="I75" s="8"/>
      <c r="J75" s="8"/>
      <c r="K75" s="8"/>
      <c r="L75" s="8"/>
      <c r="M75" s="8"/>
      <c r="N75" s="15" t="s">
        <v>35</v>
      </c>
      <c r="O75" s="16">
        <f>SUM(K62:P62)</f>
        <v>0</v>
      </c>
      <c r="P75" s="15" t="s">
        <v>36</v>
      </c>
      <c r="Q75" s="8"/>
    </row>
    <row r="76" spans="1:17" hidden="1">
      <c r="A76" s="8"/>
      <c r="B76" s="6"/>
      <c r="C76" s="6"/>
      <c r="D76" s="6"/>
      <c r="E76" s="6"/>
      <c r="F76" s="4"/>
      <c r="G76" s="6"/>
      <c r="H76" s="6"/>
      <c r="I76" s="4"/>
      <c r="J76" s="4"/>
      <c r="K76" s="4"/>
      <c r="L76" s="4"/>
      <c r="M76" s="4"/>
      <c r="N76" s="4"/>
      <c r="O76" s="18"/>
      <c r="P76" s="6"/>
      <c r="Q76" s="8"/>
    </row>
    <row r="77" spans="1:17" hidden="1">
      <c r="A77" s="8"/>
      <c r="B77" s="4"/>
      <c r="C77" s="4"/>
      <c r="D77" s="4"/>
      <c r="E77" s="4"/>
      <c r="F77" s="4"/>
      <c r="G77" s="6"/>
      <c r="H77" s="17"/>
      <c r="I77" s="4"/>
      <c r="J77" s="4"/>
      <c r="K77" s="4"/>
      <c r="L77" s="4"/>
      <c r="M77" s="4"/>
      <c r="N77" s="4"/>
      <c r="O77" s="6"/>
      <c r="P77" s="17"/>
      <c r="Q77" s="8"/>
    </row>
    <row r="78" spans="1:17" ht="18.75" hidden="1">
      <c r="A78" s="8"/>
      <c r="B78" s="5">
        <f>'REKOD PRESTASI MURID'!O11</f>
        <v>0</v>
      </c>
      <c r="C78" s="18"/>
      <c r="D78" s="18"/>
      <c r="E78" s="18"/>
      <c r="F78" s="18"/>
      <c r="G78" s="18"/>
      <c r="H78" s="7"/>
      <c r="I78" s="4"/>
      <c r="J78" s="5">
        <f>'REKOD PRESTASI MURID'!P11</f>
        <v>0</v>
      </c>
      <c r="K78" s="5"/>
      <c r="L78" s="5"/>
      <c r="M78" s="5"/>
      <c r="N78" s="5"/>
      <c r="O78" s="5"/>
      <c r="P78" s="5"/>
      <c r="Q78" s="8"/>
    </row>
    <row r="79" spans="1:17" hidden="1">
      <c r="A79" s="8"/>
      <c r="B79" s="9" t="s">
        <v>23</v>
      </c>
      <c r="C79" s="10" t="s">
        <v>28</v>
      </c>
      <c r="D79" s="10" t="s">
        <v>29</v>
      </c>
      <c r="E79" s="10" t="s">
        <v>30</v>
      </c>
      <c r="F79" s="10" t="s">
        <v>31</v>
      </c>
      <c r="G79" s="10" t="s">
        <v>32</v>
      </c>
      <c r="H79" s="10" t="s">
        <v>33</v>
      </c>
      <c r="I79" s="8"/>
      <c r="J79" s="9" t="s">
        <v>23</v>
      </c>
      <c r="K79" s="10" t="s">
        <v>28</v>
      </c>
      <c r="L79" s="10" t="s">
        <v>29</v>
      </c>
      <c r="M79" s="10" t="s">
        <v>30</v>
      </c>
      <c r="N79" s="10" t="s">
        <v>31</v>
      </c>
      <c r="O79" s="10" t="s">
        <v>32</v>
      </c>
      <c r="P79" s="10" t="s">
        <v>33</v>
      </c>
      <c r="Q79" s="8"/>
    </row>
    <row r="80" spans="1:17" hidden="1">
      <c r="A80" s="8"/>
      <c r="B80" s="11" t="s">
        <v>34</v>
      </c>
      <c r="C80" s="11">
        <f>COUNTIF('REKOD PRESTASI MURID'!$O$12:$O$65,1)</f>
        <v>0</v>
      </c>
      <c r="D80" s="11">
        <f>COUNTIF('REKOD PRESTASI MURID'!$O$12:$O$65,2)</f>
        <v>0</v>
      </c>
      <c r="E80" s="11">
        <f>COUNTIF('REKOD PRESTASI MURID'!$O$12:$O$65,3)</f>
        <v>0</v>
      </c>
      <c r="F80" s="11">
        <f>COUNTIF('REKOD PRESTASI MURID'!$O$12:$O$65,4)</f>
        <v>0</v>
      </c>
      <c r="G80" s="11">
        <f>COUNTIF('REKOD PRESTASI MURID'!$O$12:$O$65,5)</f>
        <v>0</v>
      </c>
      <c r="H80" s="11">
        <f>COUNTIF('REKOD PRESTASI MURID'!$O$12:$O$65,6)</f>
        <v>0</v>
      </c>
      <c r="I80" s="8"/>
      <c r="J80" s="11" t="s">
        <v>34</v>
      </c>
      <c r="K80" s="11">
        <f>COUNTIF('REKOD PRESTASI MURID'!$P$12:$P$65,1)</f>
        <v>0</v>
      </c>
      <c r="L80" s="11">
        <f>COUNTIF('REKOD PRESTASI MURID'!$P$12:$P$65,2)</f>
        <v>0</v>
      </c>
      <c r="M80" s="11">
        <f>COUNTIF('REKOD PRESTASI MURID'!$P$12:$P$65,3)</f>
        <v>0</v>
      </c>
      <c r="N80" s="11">
        <f>COUNTIF('REKOD PRESTASI MURID'!$P$12:$P$65,4)</f>
        <v>0</v>
      </c>
      <c r="O80" s="11">
        <f>COUNTIF('REKOD PRESTASI MURID'!$P$12:$P$65,5)</f>
        <v>0</v>
      </c>
      <c r="P80" s="11">
        <f>COUNTIF('REKOD PRESTASI MURID'!$P$12:$P$65,6)</f>
        <v>0</v>
      </c>
      <c r="Q80" s="8"/>
    </row>
    <row r="81" spans="1:17" hidden="1">
      <c r="A81" s="8"/>
      <c r="B81" s="19"/>
      <c r="C81" s="19"/>
      <c r="D81" s="19"/>
      <c r="E81" s="19"/>
      <c r="F81" s="19"/>
      <c r="G81" s="19"/>
      <c r="H81" s="19"/>
      <c r="I81" s="8"/>
      <c r="J81" s="19"/>
      <c r="K81" s="19"/>
      <c r="L81" s="19"/>
      <c r="M81" s="19"/>
      <c r="N81" s="19"/>
      <c r="O81" s="19"/>
      <c r="P81" s="19"/>
      <c r="Q81" s="8"/>
    </row>
    <row r="82" spans="1:17" hidden="1">
      <c r="A82" s="8"/>
      <c r="B82" s="19"/>
      <c r="C82" s="19"/>
      <c r="D82" s="19"/>
      <c r="E82" s="19"/>
      <c r="F82" s="19"/>
      <c r="G82" s="19"/>
      <c r="H82" s="19"/>
      <c r="I82" s="8"/>
      <c r="J82" s="19"/>
      <c r="K82" s="19"/>
      <c r="L82" s="19"/>
      <c r="M82" s="19"/>
      <c r="N82" s="23"/>
      <c r="O82" s="23"/>
      <c r="P82" s="23"/>
      <c r="Q82" s="8"/>
    </row>
    <row r="83" spans="1:17" hidden="1">
      <c r="A83" s="8"/>
      <c r="B83" s="19"/>
      <c r="C83" s="19"/>
      <c r="D83" s="19"/>
      <c r="E83" s="19"/>
      <c r="F83" s="19"/>
      <c r="G83" s="19"/>
      <c r="H83" s="19"/>
      <c r="I83" s="8"/>
      <c r="J83" s="19"/>
      <c r="K83" s="19"/>
      <c r="L83" s="19"/>
      <c r="M83" s="19"/>
      <c r="N83" s="23"/>
      <c r="O83" s="23"/>
      <c r="P83" s="23"/>
      <c r="Q83" s="8"/>
    </row>
    <row r="84" spans="1:17" hidden="1">
      <c r="A84" s="8"/>
      <c r="B84" s="19"/>
      <c r="C84" s="19"/>
      <c r="D84" s="19"/>
      <c r="E84" s="19"/>
      <c r="F84" s="19"/>
      <c r="G84" s="19"/>
      <c r="H84" s="19"/>
      <c r="I84" s="8"/>
      <c r="J84" s="19"/>
      <c r="K84" s="19"/>
      <c r="L84" s="19"/>
      <c r="M84" s="19"/>
      <c r="N84" s="23"/>
      <c r="O84" s="23"/>
      <c r="P84" s="23"/>
      <c r="Q84" s="8"/>
    </row>
    <row r="85" spans="1:17" hidden="1">
      <c r="A85" s="8"/>
      <c r="B85" s="19"/>
      <c r="C85" s="19"/>
      <c r="D85" s="19"/>
      <c r="E85" s="19"/>
      <c r="F85" s="19"/>
      <c r="G85" s="19"/>
      <c r="H85" s="19"/>
      <c r="I85" s="8"/>
      <c r="J85" s="19"/>
      <c r="K85" s="19"/>
      <c r="L85" s="19"/>
      <c r="M85" s="19"/>
      <c r="N85" s="23"/>
      <c r="O85" s="23"/>
      <c r="P85" s="23"/>
      <c r="Q85" s="8"/>
    </row>
    <row r="86" spans="1:17" hidden="1">
      <c r="A86" s="8"/>
      <c r="B86" s="19"/>
      <c r="C86" s="19"/>
      <c r="D86" s="19"/>
      <c r="E86" s="19"/>
      <c r="F86" s="19"/>
      <c r="G86" s="19"/>
      <c r="H86" s="19"/>
      <c r="I86" s="8"/>
      <c r="J86" s="19"/>
      <c r="K86" s="19"/>
      <c r="L86" s="19"/>
      <c r="M86" s="19"/>
      <c r="N86" s="23"/>
      <c r="O86" s="23"/>
      <c r="P86" s="23"/>
      <c r="Q86" s="8"/>
    </row>
    <row r="87" spans="1:17" hidden="1">
      <c r="A87" s="8"/>
      <c r="B87" s="19"/>
      <c r="C87" s="19"/>
      <c r="D87" s="19"/>
      <c r="E87" s="19"/>
      <c r="F87" s="19"/>
      <c r="G87" s="19"/>
      <c r="H87" s="19"/>
      <c r="I87" s="8"/>
      <c r="J87" s="19"/>
      <c r="K87" s="19"/>
      <c r="L87" s="19"/>
      <c r="M87" s="19"/>
      <c r="N87" s="23"/>
      <c r="O87" s="23"/>
      <c r="P87" s="23"/>
      <c r="Q87" s="8"/>
    </row>
    <row r="88" spans="1:17" hidden="1">
      <c r="A88" s="8"/>
      <c r="B88" s="19"/>
      <c r="C88" s="19"/>
      <c r="D88" s="19"/>
      <c r="E88" s="19"/>
      <c r="F88" s="19"/>
      <c r="G88" s="19"/>
      <c r="H88" s="19"/>
      <c r="I88" s="8"/>
      <c r="J88" s="19"/>
      <c r="K88" s="19"/>
      <c r="L88" s="19"/>
      <c r="M88" s="19"/>
      <c r="N88" s="23"/>
      <c r="O88" s="23"/>
      <c r="P88" s="23"/>
      <c r="Q88" s="8"/>
    </row>
    <row r="89" spans="1:17" hidden="1">
      <c r="A89" s="8"/>
      <c r="B89" s="19"/>
      <c r="C89" s="19"/>
      <c r="D89" s="19"/>
      <c r="E89" s="19"/>
      <c r="F89" s="19"/>
      <c r="G89" s="19"/>
      <c r="H89" s="19"/>
      <c r="I89" s="8"/>
      <c r="J89" s="19"/>
      <c r="K89" s="19"/>
      <c r="L89" s="19"/>
      <c r="M89" s="19"/>
      <c r="N89" s="23"/>
      <c r="O89" s="23"/>
      <c r="P89" s="23"/>
      <c r="Q89" s="8"/>
    </row>
    <row r="90" spans="1:17" hidden="1">
      <c r="A90" s="8"/>
      <c r="B90" s="19"/>
      <c r="C90" s="19"/>
      <c r="D90" s="19"/>
      <c r="E90" s="19"/>
      <c r="F90" s="19"/>
      <c r="G90" s="19"/>
      <c r="H90" s="19"/>
      <c r="I90" s="8"/>
      <c r="J90" s="19"/>
      <c r="K90" s="19"/>
      <c r="L90" s="19"/>
      <c r="M90" s="19"/>
      <c r="N90" s="19"/>
      <c r="O90" s="19"/>
      <c r="P90" s="19"/>
      <c r="Q90" s="8"/>
    </row>
    <row r="91" spans="1:17" hidden="1">
      <c r="A91" s="8"/>
      <c r="B91" s="19"/>
      <c r="C91" s="19"/>
      <c r="D91" s="19"/>
      <c r="E91" s="19"/>
      <c r="F91" s="19"/>
      <c r="G91" s="19"/>
      <c r="H91" s="19"/>
      <c r="I91" s="8"/>
      <c r="J91" s="19"/>
      <c r="K91" s="19"/>
      <c r="L91" s="19"/>
      <c r="M91" s="19"/>
      <c r="N91" s="19"/>
      <c r="O91" s="19"/>
      <c r="P91" s="19"/>
      <c r="Q91" s="8"/>
    </row>
    <row r="92" spans="1:17" hidden="1">
      <c r="A92" s="8"/>
      <c r="B92" s="19"/>
      <c r="C92" s="19"/>
      <c r="D92" s="19"/>
      <c r="E92" s="19"/>
      <c r="F92" s="19"/>
      <c r="G92" s="19"/>
      <c r="H92" s="19"/>
      <c r="I92" s="8"/>
      <c r="J92" s="19"/>
      <c r="K92" s="19"/>
      <c r="L92" s="19"/>
      <c r="M92" s="19"/>
      <c r="N92" s="19"/>
      <c r="O92" s="19"/>
      <c r="P92" s="19"/>
      <c r="Q92" s="8"/>
    </row>
    <row r="93" spans="1:17" hidden="1">
      <c r="A93" s="8"/>
      <c r="B93" s="19"/>
      <c r="C93" s="19"/>
      <c r="D93" s="19"/>
      <c r="E93" s="19"/>
      <c r="F93" s="15" t="s">
        <v>35</v>
      </c>
      <c r="G93" s="16">
        <f>SUM(C80:H80)</f>
        <v>0</v>
      </c>
      <c r="H93" s="15" t="s">
        <v>36</v>
      </c>
      <c r="I93" s="14"/>
      <c r="J93" s="19"/>
      <c r="K93" s="19"/>
      <c r="L93" s="19"/>
      <c r="M93" s="19"/>
      <c r="N93" s="15" t="s">
        <v>35</v>
      </c>
      <c r="O93" s="16">
        <f>SUM(K80:P80)</f>
        <v>0</v>
      </c>
      <c r="P93" s="15" t="s">
        <v>36</v>
      </c>
      <c r="Q93" s="8"/>
    </row>
    <row r="94" spans="1:17" hidden="1">
      <c r="A94" s="8"/>
      <c r="B94" s="8"/>
      <c r="C94" s="8"/>
      <c r="D94" s="8"/>
      <c r="E94" s="8"/>
      <c r="F94" s="8"/>
      <c r="G94" s="14"/>
      <c r="H94" s="20"/>
      <c r="I94" s="14"/>
      <c r="J94" s="8"/>
      <c r="K94" s="8"/>
      <c r="L94" s="8"/>
      <c r="M94" s="8"/>
      <c r="N94" s="8"/>
      <c r="O94" s="14"/>
      <c r="P94" s="20"/>
      <c r="Q94" s="8"/>
    </row>
    <row r="95" spans="1:17" ht="18.75" hidden="1">
      <c r="A95" s="8"/>
      <c r="B95" s="5">
        <f>'REKOD PRESTASI MURID'!Q11</f>
        <v>0</v>
      </c>
      <c r="C95" s="6"/>
      <c r="D95" s="6"/>
      <c r="E95" s="6"/>
      <c r="F95" s="6"/>
      <c r="G95" s="6"/>
      <c r="H95" s="7"/>
      <c r="I95" s="4"/>
      <c r="J95" s="5">
        <f>'REKOD PRESTASI MURID'!R11</f>
        <v>0</v>
      </c>
      <c r="K95" s="6"/>
      <c r="L95" s="6"/>
      <c r="M95" s="6"/>
      <c r="N95" s="6"/>
      <c r="O95" s="6"/>
      <c r="P95" s="7"/>
      <c r="Q95" s="8"/>
    </row>
    <row r="96" spans="1:17" hidden="1">
      <c r="A96" s="8"/>
      <c r="B96" s="9" t="s">
        <v>23</v>
      </c>
      <c r="C96" s="10" t="s">
        <v>28</v>
      </c>
      <c r="D96" s="10" t="s">
        <v>29</v>
      </c>
      <c r="E96" s="10" t="s">
        <v>30</v>
      </c>
      <c r="F96" s="10" t="s">
        <v>31</v>
      </c>
      <c r="G96" s="10" t="s">
        <v>32</v>
      </c>
      <c r="H96" s="10" t="s">
        <v>33</v>
      </c>
      <c r="I96" s="8"/>
      <c r="J96" s="9" t="s">
        <v>23</v>
      </c>
      <c r="K96" s="10" t="s">
        <v>28</v>
      </c>
      <c r="L96" s="10" t="s">
        <v>29</v>
      </c>
      <c r="M96" s="10" t="s">
        <v>30</v>
      </c>
      <c r="N96" s="10" t="s">
        <v>31</v>
      </c>
      <c r="O96" s="10" t="s">
        <v>32</v>
      </c>
      <c r="P96" s="10" t="s">
        <v>33</v>
      </c>
      <c r="Q96" s="8"/>
    </row>
    <row r="97" spans="1:17" hidden="1">
      <c r="A97" s="8"/>
      <c r="B97" s="11" t="s">
        <v>34</v>
      </c>
      <c r="C97" s="11">
        <f>COUNTIF('REKOD PRESTASI MURID'!$Q$12:$Q$65,1)</f>
        <v>0</v>
      </c>
      <c r="D97" s="11">
        <f>COUNTIF('REKOD PRESTASI MURID'!$Q$12:$Q$65,2)</f>
        <v>0</v>
      </c>
      <c r="E97" s="11">
        <f>COUNTIF('REKOD PRESTASI MURID'!$Q$12:$Q$65,3)</f>
        <v>0</v>
      </c>
      <c r="F97" s="11">
        <f>COUNTIF('REKOD PRESTASI MURID'!$Q$12:$Q$65,4)</f>
        <v>0</v>
      </c>
      <c r="G97" s="11">
        <f>COUNTIF('REKOD PRESTASI MURID'!$Q$12:$Q$65,5)</f>
        <v>0</v>
      </c>
      <c r="H97" s="11">
        <f>COUNTIF('REKOD PRESTASI MURID'!$Q$12:$Q$65,6)</f>
        <v>0</v>
      </c>
      <c r="I97" s="8"/>
      <c r="J97" s="11" t="s">
        <v>34</v>
      </c>
      <c r="K97" s="11">
        <f>COUNTIF('REKOD PRESTASI MURID'!$R$12:$R$65,1)</f>
        <v>0</v>
      </c>
      <c r="L97" s="11">
        <f>COUNTIF('REKOD PRESTASI MURID'!$R$12:$R$65,2)</f>
        <v>0</v>
      </c>
      <c r="M97" s="11">
        <f>COUNTIF('REKOD PRESTASI MURID'!$R$12:$R$65,3)</f>
        <v>0</v>
      </c>
      <c r="N97" s="11">
        <f>COUNTIF('REKOD PRESTASI MURID'!$R$12:$R$65,4)</f>
        <v>0</v>
      </c>
      <c r="O97" s="11">
        <f>COUNTIF('REKOD PRESTASI MURID'!$R$12:$R$65,5)</f>
        <v>0</v>
      </c>
      <c r="P97" s="11">
        <f>COUNTIF('REKOD PRESTASI MURID'!$R$12:$R$65,6)</f>
        <v>0</v>
      </c>
      <c r="Q97" s="8"/>
    </row>
    <row r="98" spans="1:17" hidden="1">
      <c r="A98" s="8"/>
      <c r="B98" s="8"/>
      <c r="C98" s="8"/>
      <c r="D98" s="8"/>
      <c r="E98" s="8"/>
      <c r="F98" s="8"/>
      <c r="G98" s="8"/>
      <c r="H98" s="8"/>
      <c r="I98" s="8"/>
      <c r="J98" s="8"/>
      <c r="K98" s="8"/>
      <c r="L98" s="8"/>
      <c r="M98" s="8"/>
      <c r="N98" s="8"/>
      <c r="O98" s="8"/>
      <c r="P98" s="8"/>
      <c r="Q98" s="8"/>
    </row>
    <row r="99" spans="1:17" hidden="1">
      <c r="A99" s="8"/>
      <c r="B99" s="8"/>
      <c r="C99" s="8"/>
      <c r="D99" s="8"/>
      <c r="E99" s="8"/>
      <c r="F99" s="17"/>
      <c r="G99" s="17"/>
      <c r="H99" s="17"/>
      <c r="I99" s="17"/>
      <c r="J99" s="17"/>
      <c r="K99" s="17"/>
      <c r="L99" s="17"/>
      <c r="M99" s="17"/>
      <c r="N99" s="17"/>
      <c r="O99" s="17"/>
      <c r="P99" s="17"/>
      <c r="Q99" s="17"/>
    </row>
    <row r="100" spans="1:17" hidden="1">
      <c r="A100" s="8"/>
      <c r="B100" s="8"/>
      <c r="C100" s="8"/>
      <c r="D100" s="8"/>
      <c r="E100" s="8"/>
      <c r="F100" s="17"/>
      <c r="G100" s="17"/>
      <c r="H100" s="17"/>
      <c r="I100" s="17"/>
      <c r="J100" s="17"/>
      <c r="K100" s="17"/>
      <c r="L100" s="17"/>
      <c r="M100" s="17"/>
      <c r="N100" s="17"/>
      <c r="O100" s="17"/>
      <c r="P100" s="17"/>
      <c r="Q100" s="17"/>
    </row>
    <row r="101" spans="1:17" hidden="1">
      <c r="A101" s="8"/>
      <c r="B101" s="8"/>
      <c r="C101" s="8"/>
      <c r="D101" s="8"/>
      <c r="E101" s="8"/>
      <c r="F101" s="17"/>
      <c r="G101" s="17"/>
      <c r="H101" s="17"/>
      <c r="I101" s="17"/>
      <c r="J101" s="17"/>
      <c r="K101" s="17"/>
      <c r="L101" s="17"/>
      <c r="M101" s="17"/>
      <c r="N101" s="17"/>
      <c r="O101" s="17"/>
      <c r="P101" s="17"/>
      <c r="Q101" s="17"/>
    </row>
    <row r="102" spans="1:17" hidden="1">
      <c r="A102" s="8"/>
      <c r="B102" s="8"/>
      <c r="C102" s="8"/>
      <c r="D102" s="8"/>
      <c r="E102" s="8"/>
      <c r="F102" s="17"/>
      <c r="G102" s="17"/>
      <c r="H102" s="17"/>
      <c r="I102" s="17"/>
      <c r="J102" s="17"/>
      <c r="K102" s="17"/>
      <c r="L102" s="17"/>
      <c r="M102" s="17"/>
      <c r="N102" s="17"/>
      <c r="O102" s="17"/>
      <c r="P102" s="17"/>
      <c r="Q102" s="17"/>
    </row>
    <row r="103" spans="1:17" hidden="1">
      <c r="A103" s="8"/>
      <c r="B103" s="8"/>
      <c r="C103" s="8"/>
      <c r="D103" s="8"/>
      <c r="E103" s="8"/>
      <c r="F103" s="17"/>
      <c r="G103" s="17"/>
      <c r="H103" s="17"/>
      <c r="I103" s="17"/>
      <c r="J103" s="17"/>
      <c r="K103" s="17"/>
      <c r="L103" s="17"/>
      <c r="M103" s="17"/>
      <c r="N103" s="17"/>
      <c r="O103" s="17"/>
      <c r="P103" s="17"/>
      <c r="Q103" s="17"/>
    </row>
    <row r="104" spans="1:17" hidden="1">
      <c r="A104" s="8"/>
      <c r="B104" s="8"/>
      <c r="C104" s="8"/>
      <c r="D104" s="8"/>
      <c r="E104" s="8"/>
      <c r="F104" s="17"/>
      <c r="G104" s="17"/>
      <c r="H104" s="17"/>
      <c r="I104" s="17"/>
      <c r="J104" s="17"/>
      <c r="K104" s="17"/>
      <c r="L104" s="17"/>
      <c r="M104" s="17"/>
      <c r="N104" s="17"/>
      <c r="O104" s="17"/>
      <c r="P104" s="17"/>
      <c r="Q104" s="17"/>
    </row>
    <row r="105" spans="1:17" hidden="1">
      <c r="A105" s="8"/>
      <c r="B105" s="8"/>
      <c r="C105" s="8"/>
      <c r="D105" s="8"/>
      <c r="E105" s="8"/>
      <c r="F105" s="17"/>
      <c r="G105" s="17"/>
      <c r="H105" s="17"/>
      <c r="I105" s="17"/>
      <c r="J105" s="17"/>
      <c r="K105" s="17"/>
      <c r="L105" s="17"/>
      <c r="M105" s="17"/>
      <c r="N105" s="17"/>
      <c r="O105" s="17"/>
      <c r="P105" s="17"/>
      <c r="Q105" s="17"/>
    </row>
    <row r="106" spans="1:17" hidden="1">
      <c r="A106" s="8"/>
      <c r="B106" s="8"/>
      <c r="C106" s="8"/>
      <c r="D106" s="8"/>
      <c r="E106" s="8"/>
      <c r="F106" s="8"/>
      <c r="G106" s="8"/>
      <c r="H106" s="8"/>
      <c r="I106" s="8"/>
      <c r="J106" s="8"/>
      <c r="K106" s="8"/>
      <c r="L106" s="8"/>
      <c r="M106" s="8"/>
      <c r="N106" s="24"/>
      <c r="O106" s="24"/>
      <c r="P106" s="24"/>
      <c r="Q106" s="8"/>
    </row>
    <row r="107" spans="1:17" hidden="1">
      <c r="A107" s="8"/>
      <c r="B107" s="8"/>
      <c r="C107" s="8"/>
      <c r="D107" s="8"/>
      <c r="E107" s="8"/>
      <c r="F107" s="8"/>
      <c r="G107" s="8"/>
      <c r="H107" s="8"/>
      <c r="I107" s="8"/>
      <c r="J107" s="8"/>
      <c r="K107" s="8"/>
      <c r="L107" s="8"/>
      <c r="M107" s="8"/>
      <c r="N107" s="8"/>
      <c r="O107" s="8"/>
      <c r="P107" s="8"/>
      <c r="Q107" s="8"/>
    </row>
    <row r="108" spans="1:17" hidden="1">
      <c r="A108" s="8"/>
      <c r="B108" s="8"/>
      <c r="C108" s="8"/>
      <c r="D108" s="8"/>
      <c r="E108" s="8"/>
      <c r="F108" s="8"/>
      <c r="G108" s="8"/>
      <c r="H108" s="8"/>
      <c r="I108" s="8"/>
      <c r="J108" s="8"/>
      <c r="K108" s="8"/>
      <c r="L108" s="8"/>
      <c r="M108" s="8"/>
      <c r="N108" s="8"/>
      <c r="O108" s="8"/>
      <c r="P108" s="8"/>
      <c r="Q108" s="8"/>
    </row>
    <row r="109" spans="1:17" hidden="1">
      <c r="A109" s="8"/>
      <c r="B109" s="8"/>
      <c r="C109" s="8"/>
      <c r="D109" s="8"/>
      <c r="E109" s="8"/>
      <c r="F109" s="8"/>
      <c r="G109" s="8"/>
      <c r="H109" s="8"/>
      <c r="I109" s="8"/>
      <c r="J109" s="8"/>
      <c r="K109" s="8"/>
      <c r="L109" s="8"/>
      <c r="M109" s="8"/>
      <c r="N109" s="8"/>
      <c r="O109" s="8"/>
      <c r="P109" s="8"/>
      <c r="Q109" s="8"/>
    </row>
    <row r="110" spans="1:17" hidden="1">
      <c r="A110" s="8"/>
      <c r="B110" s="12"/>
      <c r="C110" s="13"/>
      <c r="D110" s="14"/>
      <c r="E110" s="14"/>
      <c r="F110" s="15" t="s">
        <v>35</v>
      </c>
      <c r="G110" s="16">
        <f>SUM(C97:H97)</f>
        <v>0</v>
      </c>
      <c r="H110" s="15" t="s">
        <v>36</v>
      </c>
      <c r="I110" s="8"/>
      <c r="J110" s="8"/>
      <c r="K110" s="8"/>
      <c r="L110" s="8"/>
      <c r="M110" s="8"/>
      <c r="N110" s="15" t="s">
        <v>35</v>
      </c>
      <c r="O110" s="16">
        <f>SUM(K97:P97)</f>
        <v>0</v>
      </c>
      <c r="P110" s="15" t="s">
        <v>36</v>
      </c>
      <c r="Q110" s="8"/>
    </row>
    <row r="111" spans="1:17" hidden="1">
      <c r="A111" s="8"/>
      <c r="B111" s="6"/>
      <c r="C111" s="6"/>
      <c r="D111" s="6"/>
      <c r="E111" s="6"/>
      <c r="F111" s="4"/>
      <c r="G111" s="6"/>
      <c r="H111" s="6"/>
      <c r="I111" s="4"/>
      <c r="J111" s="4"/>
      <c r="K111" s="4"/>
      <c r="L111" s="4"/>
      <c r="M111" s="4"/>
      <c r="N111" s="4"/>
      <c r="O111" s="18"/>
      <c r="P111" s="6"/>
      <c r="Q111" s="8"/>
    </row>
    <row r="112" spans="1:17" hidden="1">
      <c r="A112" s="8"/>
      <c r="B112" s="4"/>
      <c r="C112" s="4"/>
      <c r="D112" s="4"/>
      <c r="E112" s="4"/>
      <c r="F112" s="4"/>
      <c r="G112" s="6"/>
      <c r="H112" s="17"/>
      <c r="I112" s="4"/>
      <c r="J112" s="4"/>
      <c r="K112" s="4"/>
      <c r="L112" s="4"/>
      <c r="M112" s="4"/>
      <c r="N112" s="4"/>
      <c r="O112" s="6"/>
      <c r="P112" s="17"/>
      <c r="Q112" s="8"/>
    </row>
    <row r="113" spans="1:17" ht="18.75" hidden="1">
      <c r="A113" s="8"/>
      <c r="B113" s="5">
        <f>'REKOD PRESTASI MURID'!S11</f>
        <v>0</v>
      </c>
      <c r="C113" s="18" t="s">
        <v>37</v>
      </c>
      <c r="D113" s="18"/>
      <c r="E113" s="18"/>
      <c r="F113" s="18"/>
      <c r="G113" s="18"/>
      <c r="H113" s="7"/>
      <c r="I113" s="4"/>
      <c r="J113" s="5">
        <f>'REKOD PRESTASI MURID'!T11</f>
        <v>0</v>
      </c>
      <c r="K113" s="18" t="s">
        <v>38</v>
      </c>
      <c r="L113" s="18"/>
      <c r="M113" s="18"/>
      <c r="N113" s="18"/>
      <c r="O113" s="18"/>
      <c r="P113" s="7"/>
      <c r="Q113" s="8"/>
    </row>
    <row r="114" spans="1:17" hidden="1">
      <c r="A114" s="8"/>
      <c r="B114" s="9" t="s">
        <v>23</v>
      </c>
      <c r="C114" s="10" t="s">
        <v>28</v>
      </c>
      <c r="D114" s="10" t="s">
        <v>29</v>
      </c>
      <c r="E114" s="10" t="s">
        <v>30</v>
      </c>
      <c r="F114" s="10" t="s">
        <v>31</v>
      </c>
      <c r="G114" s="10" t="s">
        <v>32</v>
      </c>
      <c r="H114" s="10" t="s">
        <v>33</v>
      </c>
      <c r="I114" s="8"/>
      <c r="J114" s="9" t="s">
        <v>23</v>
      </c>
      <c r="K114" s="10" t="s">
        <v>28</v>
      </c>
      <c r="L114" s="10" t="s">
        <v>29</v>
      </c>
      <c r="M114" s="10" t="s">
        <v>30</v>
      </c>
      <c r="N114" s="10" t="s">
        <v>31</v>
      </c>
      <c r="O114" s="10" t="s">
        <v>32</v>
      </c>
      <c r="P114" s="10" t="s">
        <v>33</v>
      </c>
      <c r="Q114" s="8"/>
    </row>
    <row r="115" spans="1:17" hidden="1">
      <c r="A115" s="8"/>
      <c r="B115" s="11" t="s">
        <v>34</v>
      </c>
      <c r="C115" s="11">
        <f>COUNTIF('REKOD PRESTASI MURID'!$S$12:$S$65,1)</f>
        <v>0</v>
      </c>
      <c r="D115" s="11">
        <f>COUNTIF('REKOD PRESTASI MURID'!$S$12:$S$65,2)</f>
        <v>0</v>
      </c>
      <c r="E115" s="11">
        <f>COUNTIF('REKOD PRESTASI MURID'!$S$12:$S$65,3)</f>
        <v>0</v>
      </c>
      <c r="F115" s="11">
        <f>COUNTIF('REKOD PRESTASI MURID'!$S$12:$S$65,4)</f>
        <v>0</v>
      </c>
      <c r="G115" s="11">
        <f>COUNTIF('REKOD PRESTASI MURID'!$S$12:$S$65,5)</f>
        <v>0</v>
      </c>
      <c r="H115" s="11">
        <f>COUNTIF('REKOD PRESTASI MURID'!$S$12:$S$65,6)</f>
        <v>0</v>
      </c>
      <c r="I115" s="8"/>
      <c r="J115" s="11" t="s">
        <v>34</v>
      </c>
      <c r="K115" s="11">
        <f>COUNTIF('REKOD PRESTASI MURID'!$T$12:$T$65,1)</f>
        <v>0</v>
      </c>
      <c r="L115" s="11">
        <f>COUNTIF('REKOD PRESTASI MURID'!$T$12:$T$65,2)</f>
        <v>0</v>
      </c>
      <c r="M115" s="11">
        <f>COUNTIF('REKOD PRESTASI MURID'!$T$12:$T$65,3)</f>
        <v>0</v>
      </c>
      <c r="N115" s="11">
        <f>COUNTIF('REKOD PRESTASI MURID'!$T$12:$T$65,4)</f>
        <v>0</v>
      </c>
      <c r="O115" s="11">
        <f>COUNTIF('REKOD PRESTASI MURID'!$T$12:$T$65,5)</f>
        <v>0</v>
      </c>
      <c r="P115" s="11">
        <f>COUNTIF('REKOD PRESTASI MURID'!$T$12:$T$65,6)</f>
        <v>0</v>
      </c>
      <c r="Q115" s="8"/>
    </row>
    <row r="116" spans="1:17" hidden="1">
      <c r="A116" s="8"/>
      <c r="B116" s="19"/>
      <c r="C116" s="19"/>
      <c r="D116" s="19"/>
      <c r="E116" s="19"/>
      <c r="F116" s="19"/>
      <c r="G116" s="19"/>
      <c r="H116" s="19"/>
      <c r="I116" s="8"/>
      <c r="J116" s="19"/>
      <c r="K116" s="19"/>
      <c r="L116" s="19"/>
      <c r="M116" s="19"/>
      <c r="N116" s="19"/>
      <c r="O116" s="19"/>
      <c r="P116" s="19"/>
      <c r="Q116" s="8"/>
    </row>
    <row r="117" spans="1:17" hidden="1">
      <c r="A117" s="8"/>
      <c r="B117" s="19"/>
      <c r="C117" s="19"/>
      <c r="D117" s="19"/>
      <c r="E117" s="19"/>
      <c r="F117" s="19"/>
      <c r="G117" s="19"/>
      <c r="H117" s="19"/>
      <c r="I117" s="8"/>
      <c r="J117" s="19"/>
      <c r="K117" s="19"/>
      <c r="L117" s="19"/>
      <c r="M117" s="19"/>
      <c r="N117" s="19"/>
      <c r="O117" s="19"/>
      <c r="P117" s="19"/>
      <c r="Q117" s="8"/>
    </row>
    <row r="118" spans="1:17" hidden="1">
      <c r="A118" s="8"/>
      <c r="B118" s="19"/>
      <c r="C118" s="19"/>
      <c r="D118" s="19"/>
      <c r="E118" s="19"/>
      <c r="F118" s="19"/>
      <c r="G118" s="19"/>
      <c r="H118" s="19"/>
      <c r="I118" s="8"/>
      <c r="J118" s="19"/>
      <c r="K118" s="19"/>
      <c r="L118" s="19"/>
      <c r="M118" s="19"/>
      <c r="N118" s="19"/>
      <c r="O118" s="19"/>
      <c r="P118" s="19"/>
      <c r="Q118" s="8"/>
    </row>
    <row r="119" spans="1:17" hidden="1">
      <c r="A119" s="8"/>
      <c r="B119" s="19"/>
      <c r="C119" s="19"/>
      <c r="D119" s="19"/>
      <c r="E119" s="19"/>
      <c r="F119" s="19"/>
      <c r="G119" s="19"/>
      <c r="H119" s="19"/>
      <c r="I119" s="8"/>
      <c r="J119" s="19"/>
      <c r="K119" s="19"/>
      <c r="L119" s="19"/>
      <c r="M119" s="19"/>
      <c r="N119" s="19"/>
      <c r="O119" s="19"/>
      <c r="P119" s="19"/>
      <c r="Q119" s="8"/>
    </row>
    <row r="120" spans="1:17" hidden="1">
      <c r="A120" s="8"/>
      <c r="B120" s="19"/>
      <c r="C120" s="19"/>
      <c r="D120" s="19"/>
      <c r="E120" s="19"/>
      <c r="F120" s="19"/>
      <c r="G120" s="19"/>
      <c r="H120" s="19"/>
      <c r="I120" s="8"/>
      <c r="J120" s="19"/>
      <c r="K120" s="19"/>
      <c r="L120" s="19"/>
      <c r="M120" s="19"/>
      <c r="N120" s="19"/>
      <c r="O120" s="19"/>
      <c r="P120" s="19"/>
      <c r="Q120" s="8"/>
    </row>
    <row r="121" spans="1:17" hidden="1">
      <c r="A121" s="8"/>
      <c r="B121" s="19"/>
      <c r="C121" s="19"/>
      <c r="D121" s="19"/>
      <c r="E121" s="19"/>
      <c r="F121" s="19"/>
      <c r="G121" s="19"/>
      <c r="H121" s="19"/>
      <c r="I121" s="8"/>
      <c r="J121" s="19"/>
      <c r="K121" s="19"/>
      <c r="L121" s="19"/>
      <c r="M121" s="19"/>
      <c r="N121" s="19"/>
      <c r="O121" s="19"/>
      <c r="P121" s="19"/>
      <c r="Q121" s="8"/>
    </row>
    <row r="122" spans="1:17" hidden="1">
      <c r="A122" s="8"/>
      <c r="B122" s="19"/>
      <c r="C122" s="19"/>
      <c r="D122" s="19"/>
      <c r="E122" s="19"/>
      <c r="F122" s="19"/>
      <c r="G122" s="19"/>
      <c r="H122" s="19"/>
      <c r="I122" s="8"/>
      <c r="J122" s="19"/>
      <c r="K122" s="19"/>
      <c r="L122" s="19"/>
      <c r="M122" s="19"/>
      <c r="N122" s="19"/>
      <c r="O122" s="19"/>
      <c r="P122" s="19"/>
      <c r="Q122" s="8"/>
    </row>
    <row r="123" spans="1:17" hidden="1">
      <c r="A123" s="8"/>
      <c r="B123" s="19"/>
      <c r="C123" s="19"/>
      <c r="D123" s="19"/>
      <c r="E123" s="19"/>
      <c r="F123" s="19"/>
      <c r="G123" s="19"/>
      <c r="H123" s="19"/>
      <c r="I123" s="8"/>
      <c r="J123" s="19"/>
      <c r="K123" s="19"/>
      <c r="L123" s="19"/>
      <c r="M123" s="19"/>
      <c r="N123" s="19"/>
      <c r="O123" s="19"/>
      <c r="P123" s="19"/>
      <c r="Q123" s="8"/>
    </row>
    <row r="124" spans="1:17" hidden="1">
      <c r="A124" s="8"/>
      <c r="B124" s="19"/>
      <c r="C124" s="19"/>
      <c r="D124" s="19"/>
      <c r="E124" s="19"/>
      <c r="F124" s="19"/>
      <c r="G124" s="19"/>
      <c r="H124" s="19"/>
      <c r="I124" s="8"/>
      <c r="J124" s="19"/>
      <c r="K124" s="19"/>
      <c r="L124" s="19"/>
      <c r="M124" s="19"/>
      <c r="N124" s="19"/>
      <c r="O124" s="19"/>
      <c r="P124" s="19"/>
      <c r="Q124" s="8"/>
    </row>
    <row r="125" spans="1:17" hidden="1">
      <c r="A125" s="8"/>
      <c r="B125" s="19"/>
      <c r="C125" s="19"/>
      <c r="D125" s="19"/>
      <c r="E125" s="19"/>
      <c r="F125" s="19"/>
      <c r="G125" s="19"/>
      <c r="H125" s="19"/>
      <c r="I125" s="8"/>
      <c r="J125" s="19"/>
      <c r="K125" s="19"/>
      <c r="L125" s="19"/>
      <c r="M125" s="19"/>
      <c r="N125" s="19"/>
      <c r="O125" s="19"/>
      <c r="P125" s="19"/>
      <c r="Q125" s="8"/>
    </row>
    <row r="126" spans="1:17" hidden="1">
      <c r="A126" s="8"/>
      <c r="B126" s="19"/>
      <c r="C126" s="19"/>
      <c r="D126" s="19"/>
      <c r="E126" s="19"/>
      <c r="F126" s="19"/>
      <c r="G126" s="19"/>
      <c r="H126" s="19"/>
      <c r="I126" s="8"/>
      <c r="J126" s="19"/>
      <c r="K126" s="19"/>
      <c r="L126" s="19"/>
      <c r="M126" s="19"/>
      <c r="N126" s="19"/>
      <c r="O126" s="19"/>
      <c r="P126" s="19"/>
      <c r="Q126" s="8"/>
    </row>
    <row r="127" spans="1:17" hidden="1">
      <c r="A127" s="8"/>
      <c r="B127" s="19"/>
      <c r="C127" s="19"/>
      <c r="D127" s="19"/>
      <c r="E127" s="19"/>
      <c r="F127" s="19"/>
      <c r="G127" s="19"/>
      <c r="H127" s="19"/>
      <c r="I127" s="8"/>
      <c r="J127" s="19"/>
      <c r="K127" s="19"/>
      <c r="L127" s="19"/>
      <c r="M127" s="19"/>
      <c r="N127" s="19"/>
      <c r="O127" s="19"/>
      <c r="P127" s="19"/>
      <c r="Q127" s="8"/>
    </row>
    <row r="128" spans="1:17" hidden="1">
      <c r="A128" s="8"/>
      <c r="B128" s="19"/>
      <c r="C128" s="19"/>
      <c r="D128" s="19"/>
      <c r="E128" s="19"/>
      <c r="F128" s="15" t="s">
        <v>35</v>
      </c>
      <c r="G128" s="16">
        <f>SUM(C115:H115)</f>
        <v>0</v>
      </c>
      <c r="H128" s="15" t="s">
        <v>36</v>
      </c>
      <c r="I128" s="14"/>
      <c r="J128" s="19"/>
      <c r="K128" s="19"/>
      <c r="L128" s="19"/>
      <c r="M128" s="19"/>
      <c r="N128" s="15" t="s">
        <v>35</v>
      </c>
      <c r="O128" s="16">
        <f>SUM(K115:P115)</f>
        <v>0</v>
      </c>
      <c r="P128" s="15" t="s">
        <v>36</v>
      </c>
      <c r="Q128" s="8"/>
    </row>
    <row r="129" spans="1:17" hidden="1">
      <c r="A129" s="8"/>
      <c r="B129" s="8"/>
      <c r="C129" s="8"/>
      <c r="D129" s="8"/>
      <c r="E129" s="8"/>
      <c r="F129" s="8"/>
      <c r="G129" s="14"/>
      <c r="H129" s="20"/>
      <c r="I129" s="14"/>
      <c r="J129" s="8"/>
      <c r="K129" s="8"/>
      <c r="L129" s="8"/>
      <c r="M129" s="8"/>
      <c r="N129" s="8"/>
      <c r="O129" s="14"/>
      <c r="P129" s="20"/>
      <c r="Q129" s="8"/>
    </row>
    <row r="130" spans="1:17" hidden="1">
      <c r="A130" s="8"/>
      <c r="B130" s="8"/>
      <c r="C130" s="8"/>
      <c r="D130" s="8"/>
      <c r="E130" s="8"/>
      <c r="F130" s="8"/>
      <c r="G130" s="14"/>
      <c r="H130" s="20"/>
      <c r="I130" s="14"/>
      <c r="J130" s="8"/>
      <c r="K130" s="8"/>
      <c r="L130" s="8"/>
      <c r="M130" s="8"/>
      <c r="N130" s="8"/>
      <c r="O130" s="14"/>
      <c r="P130" s="20"/>
      <c r="Q130" s="8"/>
    </row>
    <row r="131" spans="1:17" ht="18.75" hidden="1">
      <c r="A131" s="8"/>
      <c r="B131" s="5">
        <f>'REKOD PRESTASI MURID'!U11</f>
        <v>0</v>
      </c>
      <c r="C131" s="6" t="s">
        <v>39</v>
      </c>
      <c r="D131" s="6"/>
      <c r="E131" s="6"/>
      <c r="F131" s="6"/>
      <c r="G131" s="6"/>
      <c r="H131" s="7"/>
      <c r="I131" s="4"/>
      <c r="J131" s="5">
        <f>'REKOD PRESTASI MURID'!V11</f>
        <v>0</v>
      </c>
      <c r="K131" s="6" t="s">
        <v>40</v>
      </c>
      <c r="L131" s="6"/>
      <c r="M131" s="6"/>
      <c r="N131" s="6"/>
      <c r="O131" s="6"/>
      <c r="P131" s="7"/>
      <c r="Q131" s="8"/>
    </row>
    <row r="132" spans="1:17" hidden="1">
      <c r="A132" s="8"/>
      <c r="B132" s="9" t="s">
        <v>23</v>
      </c>
      <c r="C132" s="10" t="s">
        <v>28</v>
      </c>
      <c r="D132" s="10" t="s">
        <v>29</v>
      </c>
      <c r="E132" s="10" t="s">
        <v>30</v>
      </c>
      <c r="F132" s="10" t="s">
        <v>31</v>
      </c>
      <c r="G132" s="10" t="s">
        <v>32</v>
      </c>
      <c r="H132" s="10" t="s">
        <v>33</v>
      </c>
      <c r="I132" s="8"/>
      <c r="J132" s="9" t="s">
        <v>23</v>
      </c>
      <c r="K132" s="10" t="s">
        <v>28</v>
      </c>
      <c r="L132" s="10" t="s">
        <v>29</v>
      </c>
      <c r="M132" s="10" t="s">
        <v>30</v>
      </c>
      <c r="N132" s="10" t="s">
        <v>31</v>
      </c>
      <c r="O132" s="10" t="s">
        <v>32</v>
      </c>
      <c r="P132" s="10" t="s">
        <v>33</v>
      </c>
      <c r="Q132" s="8"/>
    </row>
    <row r="133" spans="1:17" hidden="1">
      <c r="A133" s="8"/>
      <c r="B133" s="11" t="s">
        <v>34</v>
      </c>
      <c r="C133" s="11">
        <f>COUNTIF('REKOD PRESTASI MURID'!$U$12:$U$65,1)</f>
        <v>0</v>
      </c>
      <c r="D133" s="11">
        <f>COUNTIF('REKOD PRESTASI MURID'!$U$12:$U$65,2)</f>
        <v>0</v>
      </c>
      <c r="E133" s="11">
        <f>COUNTIF('REKOD PRESTASI MURID'!$U$12:$U$65,3)</f>
        <v>0</v>
      </c>
      <c r="F133" s="11">
        <f>COUNTIF('REKOD PRESTASI MURID'!$U$12:$U$65,4)</f>
        <v>0</v>
      </c>
      <c r="G133" s="11">
        <f>COUNTIF('REKOD PRESTASI MURID'!$U$12:$U$65,5)</f>
        <v>0</v>
      </c>
      <c r="H133" s="11">
        <f>COUNTIF('REKOD PRESTASI MURID'!$U$12:$U$65,6)</f>
        <v>0</v>
      </c>
      <c r="I133" s="8"/>
      <c r="J133" s="11" t="s">
        <v>34</v>
      </c>
      <c r="K133" s="11">
        <f>COUNTIF('REKOD PRESTASI MURID'!$V$12:$V$65,1)</f>
        <v>0</v>
      </c>
      <c r="L133" s="11">
        <f>COUNTIF('REKOD PRESTASI MURID'!$V$12:$V$65,2)</f>
        <v>0</v>
      </c>
      <c r="M133" s="11">
        <f>COUNTIF('REKOD PRESTASI MURID'!$V$12:$V$65,3)</f>
        <v>0</v>
      </c>
      <c r="N133" s="11">
        <f>COUNTIF('REKOD PRESTASI MURID'!$V$12:$V$65,4)</f>
        <v>0</v>
      </c>
      <c r="O133" s="11">
        <f>COUNTIF('REKOD PRESTASI MURID'!$V$12:$V$65,5)</f>
        <v>0</v>
      </c>
      <c r="P133" s="11">
        <f>COUNTIF('REKOD PRESTASI MURID'!$V$12:$V$65,6)</f>
        <v>0</v>
      </c>
      <c r="Q133" s="8"/>
    </row>
    <row r="134" spans="1:17" hidden="1">
      <c r="A134" s="8"/>
      <c r="B134" s="8"/>
      <c r="C134" s="8"/>
      <c r="D134" s="8"/>
      <c r="E134" s="6"/>
      <c r="F134" s="8"/>
      <c r="G134" s="8"/>
      <c r="H134" s="8"/>
      <c r="I134" s="8"/>
      <c r="J134" s="8"/>
      <c r="K134" s="8"/>
      <c r="L134" s="8"/>
      <c r="M134" s="8"/>
      <c r="N134" s="8"/>
      <c r="O134" s="8"/>
      <c r="P134" s="8"/>
      <c r="Q134" s="8"/>
    </row>
    <row r="135" spans="1:17" hidden="1">
      <c r="A135" s="8"/>
      <c r="B135" s="8"/>
      <c r="C135" s="8"/>
      <c r="D135" s="8"/>
      <c r="E135" s="8"/>
      <c r="F135" s="6"/>
      <c r="G135" s="6"/>
      <c r="H135" s="6"/>
      <c r="I135" s="8"/>
      <c r="J135" s="8"/>
      <c r="K135" s="8"/>
      <c r="L135" s="8"/>
      <c r="M135" s="8"/>
      <c r="N135" s="8"/>
      <c r="O135" s="8"/>
      <c r="P135" s="8"/>
      <c r="Q135" s="8"/>
    </row>
    <row r="136" spans="1:17" hidden="1">
      <c r="A136" s="8"/>
      <c r="B136" s="8"/>
      <c r="C136" s="8"/>
      <c r="D136" s="8"/>
      <c r="E136" s="8"/>
      <c r="F136" s="6"/>
      <c r="G136" s="6"/>
      <c r="H136" s="6"/>
      <c r="I136" s="8"/>
      <c r="J136" s="8"/>
      <c r="K136" s="8"/>
      <c r="L136" s="8"/>
      <c r="M136" s="8"/>
      <c r="N136" s="8"/>
      <c r="O136" s="8"/>
      <c r="P136" s="8"/>
      <c r="Q136" s="8"/>
    </row>
    <row r="137" spans="1:17" hidden="1">
      <c r="A137" s="8"/>
      <c r="B137" s="8"/>
      <c r="C137" s="8"/>
      <c r="D137" s="8"/>
      <c r="E137" s="8"/>
      <c r="F137" s="6"/>
      <c r="G137" s="6"/>
      <c r="H137" s="6"/>
      <c r="I137" s="8"/>
      <c r="J137" s="8"/>
      <c r="K137" s="8"/>
      <c r="L137" s="8"/>
      <c r="M137" s="8"/>
      <c r="N137" s="8"/>
      <c r="O137" s="8"/>
      <c r="P137" s="8"/>
      <c r="Q137" s="8"/>
    </row>
    <row r="138" spans="1:17" hidden="1">
      <c r="A138" s="8"/>
      <c r="B138" s="8"/>
      <c r="C138" s="8"/>
      <c r="D138" s="8"/>
      <c r="E138" s="8"/>
      <c r="F138" s="6"/>
      <c r="G138" s="6"/>
      <c r="H138" s="6"/>
      <c r="I138" s="8"/>
      <c r="J138" s="8"/>
      <c r="K138" s="8"/>
      <c r="L138" s="8"/>
      <c r="M138" s="8"/>
      <c r="N138" s="8"/>
      <c r="O138" s="8"/>
      <c r="P138" s="8"/>
      <c r="Q138" s="8"/>
    </row>
    <row r="139" spans="1:17" hidden="1">
      <c r="A139" s="8"/>
      <c r="B139" s="8"/>
      <c r="C139" s="8"/>
      <c r="D139" s="8"/>
      <c r="E139" s="8"/>
      <c r="F139" s="6"/>
      <c r="G139" s="6"/>
      <c r="H139" s="6"/>
      <c r="I139" s="8"/>
      <c r="J139" s="8"/>
      <c r="K139" s="8"/>
      <c r="L139" s="8"/>
      <c r="M139" s="8"/>
      <c r="N139" s="8"/>
      <c r="O139" s="8"/>
      <c r="P139" s="8"/>
      <c r="Q139" s="8"/>
    </row>
    <row r="140" spans="1:17" hidden="1">
      <c r="A140" s="8"/>
      <c r="B140" s="8"/>
      <c r="C140" s="8"/>
      <c r="D140" s="8"/>
      <c r="E140" s="8"/>
      <c r="F140" s="6"/>
      <c r="G140" s="6"/>
      <c r="H140" s="6"/>
      <c r="I140" s="6"/>
      <c r="J140" s="8"/>
      <c r="K140" s="8"/>
      <c r="L140" s="8"/>
      <c r="M140" s="8"/>
      <c r="N140" s="24"/>
      <c r="O140" s="24"/>
      <c r="P140" s="24"/>
      <c r="Q140" s="8"/>
    </row>
    <row r="141" spans="1:17" hidden="1">
      <c r="A141" s="8"/>
      <c r="B141" s="8"/>
      <c r="C141" s="8"/>
      <c r="D141" s="8"/>
      <c r="E141" s="8"/>
      <c r="F141" s="24"/>
      <c r="G141" s="24"/>
      <c r="H141" s="24"/>
      <c r="I141" s="8"/>
      <c r="J141" s="8"/>
      <c r="K141" s="8"/>
      <c r="L141" s="8"/>
      <c r="M141" s="8"/>
      <c r="N141" s="24"/>
      <c r="O141" s="24"/>
      <c r="P141" s="24"/>
      <c r="Q141" s="8"/>
    </row>
    <row r="142" spans="1:17" hidden="1">
      <c r="A142" s="8"/>
      <c r="B142" s="8"/>
      <c r="C142" s="8"/>
      <c r="D142" s="8"/>
      <c r="E142" s="8"/>
      <c r="F142" s="8"/>
      <c r="G142" s="8"/>
      <c r="H142" s="8"/>
      <c r="I142" s="8"/>
      <c r="J142" s="8"/>
      <c r="K142" s="8"/>
      <c r="L142" s="8"/>
      <c r="M142" s="8"/>
      <c r="N142" s="24"/>
      <c r="O142" s="24"/>
      <c r="P142" s="24"/>
      <c r="Q142" s="8"/>
    </row>
    <row r="143" spans="1:17" hidden="1">
      <c r="A143" s="8"/>
      <c r="B143" s="8"/>
      <c r="C143" s="8"/>
      <c r="D143" s="8"/>
      <c r="E143" s="8"/>
      <c r="F143" s="8"/>
      <c r="G143" s="8"/>
      <c r="H143" s="8"/>
      <c r="I143" s="8"/>
      <c r="J143" s="8"/>
      <c r="K143" s="8"/>
      <c r="L143" s="8"/>
      <c r="M143" s="8"/>
      <c r="N143" s="8"/>
      <c r="O143" s="8"/>
      <c r="P143" s="8"/>
      <c r="Q143" s="8"/>
    </row>
    <row r="144" spans="1:17" hidden="1">
      <c r="A144" s="8"/>
      <c r="B144" s="8"/>
      <c r="C144" s="8"/>
      <c r="D144" s="8"/>
      <c r="E144" s="8"/>
      <c r="F144" s="8"/>
      <c r="G144" s="8"/>
      <c r="H144" s="8"/>
      <c r="I144" s="8"/>
      <c r="J144" s="8"/>
      <c r="K144" s="8"/>
      <c r="L144" s="8"/>
      <c r="M144" s="8"/>
      <c r="N144" s="8"/>
      <c r="O144" s="8"/>
      <c r="P144" s="8"/>
      <c r="Q144" s="8"/>
    </row>
    <row r="145" spans="1:17" hidden="1">
      <c r="A145" s="8"/>
      <c r="B145" s="8"/>
      <c r="C145" s="8"/>
      <c r="D145" s="8"/>
      <c r="E145" s="8"/>
      <c r="F145" s="8"/>
      <c r="G145" s="8"/>
      <c r="H145" s="8"/>
      <c r="I145" s="8"/>
      <c r="J145" s="8"/>
      <c r="K145" s="8"/>
      <c r="L145" s="8"/>
      <c r="M145" s="8"/>
      <c r="N145" s="8"/>
      <c r="O145" s="8"/>
      <c r="P145" s="8"/>
      <c r="Q145" s="8"/>
    </row>
    <row r="146" spans="1:17" hidden="1">
      <c r="A146" s="8"/>
      <c r="B146" s="12"/>
      <c r="C146" s="13"/>
      <c r="D146" s="14"/>
      <c r="E146" s="14"/>
      <c r="F146" s="15" t="s">
        <v>35</v>
      </c>
      <c r="G146" s="16">
        <f>SUM(C133:H133)</f>
        <v>0</v>
      </c>
      <c r="H146" s="15" t="s">
        <v>36</v>
      </c>
      <c r="I146" s="8"/>
      <c r="J146" s="8"/>
      <c r="K146" s="8"/>
      <c r="L146" s="8"/>
      <c r="M146" s="8"/>
      <c r="N146" s="15" t="s">
        <v>35</v>
      </c>
      <c r="O146" s="16">
        <f>SUM(K133:P133)</f>
        <v>0</v>
      </c>
      <c r="P146" s="15" t="s">
        <v>36</v>
      </c>
      <c r="Q146" s="8"/>
    </row>
    <row r="147" spans="1:17" hidden="1">
      <c r="A147" s="8"/>
      <c r="B147" s="6"/>
      <c r="C147" s="6"/>
      <c r="D147" s="6"/>
      <c r="E147" s="6"/>
      <c r="F147" s="4"/>
      <c r="G147" s="6"/>
      <c r="H147" s="6"/>
      <c r="I147" s="4"/>
      <c r="J147" s="4"/>
      <c r="K147" s="4"/>
      <c r="L147" s="4"/>
      <c r="M147" s="4"/>
      <c r="N147" s="4"/>
      <c r="O147" s="18"/>
      <c r="P147" s="6"/>
      <c r="Q147" s="8"/>
    </row>
    <row r="148" spans="1:17" hidden="1">
      <c r="A148" s="8"/>
      <c r="B148" s="4"/>
      <c r="C148" s="4"/>
      <c r="D148" s="4"/>
      <c r="E148" s="4"/>
      <c r="F148" s="4"/>
      <c r="G148" s="6"/>
      <c r="H148" s="17"/>
      <c r="I148" s="6"/>
      <c r="J148" s="4"/>
      <c r="K148" s="4"/>
      <c r="L148" s="4"/>
      <c r="M148" s="4"/>
      <c r="N148" s="4"/>
      <c r="O148" s="6"/>
      <c r="P148" s="17"/>
      <c r="Q148" s="8"/>
    </row>
    <row r="149" spans="1:17" ht="18.75" hidden="1">
      <c r="A149" s="8"/>
      <c r="B149" s="5">
        <f>'REKOD PRESTASI MURID'!W11</f>
        <v>0</v>
      </c>
      <c r="C149" s="18" t="s">
        <v>41</v>
      </c>
      <c r="D149" s="18"/>
      <c r="E149" s="18"/>
      <c r="F149" s="18"/>
      <c r="G149" s="18"/>
      <c r="H149" s="7"/>
      <c r="I149" s="4"/>
      <c r="J149" s="5">
        <f>'REKOD PRESTASI MURID'!X11</f>
        <v>0</v>
      </c>
      <c r="K149" s="18" t="s">
        <v>42</v>
      </c>
      <c r="L149" s="18"/>
      <c r="M149" s="18"/>
      <c r="N149" s="18"/>
      <c r="O149" s="18"/>
      <c r="P149" s="7"/>
      <c r="Q149" s="8"/>
    </row>
    <row r="150" spans="1:17" hidden="1">
      <c r="A150" s="8"/>
      <c r="B150" s="9" t="s">
        <v>23</v>
      </c>
      <c r="C150" s="10" t="s">
        <v>28</v>
      </c>
      <c r="D150" s="10" t="s">
        <v>29</v>
      </c>
      <c r="E150" s="10" t="s">
        <v>30</v>
      </c>
      <c r="F150" s="10" t="s">
        <v>31</v>
      </c>
      <c r="G150" s="10" t="s">
        <v>32</v>
      </c>
      <c r="H150" s="10" t="s">
        <v>33</v>
      </c>
      <c r="I150" s="8"/>
      <c r="J150" s="9" t="s">
        <v>23</v>
      </c>
      <c r="K150" s="10" t="s">
        <v>28</v>
      </c>
      <c r="L150" s="10" t="s">
        <v>29</v>
      </c>
      <c r="M150" s="10" t="s">
        <v>30</v>
      </c>
      <c r="N150" s="10" t="s">
        <v>31</v>
      </c>
      <c r="O150" s="10" t="s">
        <v>32</v>
      </c>
      <c r="P150" s="10" t="s">
        <v>33</v>
      </c>
      <c r="Q150" s="8"/>
    </row>
    <row r="151" spans="1:17" hidden="1">
      <c r="A151" s="8"/>
      <c r="B151" s="11" t="s">
        <v>34</v>
      </c>
      <c r="C151" s="11">
        <f>COUNTIF('REKOD PRESTASI MURID'!$W$12:$W$65,1)</f>
        <v>0</v>
      </c>
      <c r="D151" s="11">
        <f>COUNTIF('REKOD PRESTASI MURID'!$W$12:$W$65,2)</f>
        <v>0</v>
      </c>
      <c r="E151" s="11">
        <f>COUNTIF('REKOD PRESTASI MURID'!$W$12:$W$65,3)</f>
        <v>0</v>
      </c>
      <c r="F151" s="11">
        <f>COUNTIF('REKOD PRESTASI MURID'!$W$12:$W$65,4)</f>
        <v>0</v>
      </c>
      <c r="G151" s="11">
        <f>COUNTIF('REKOD PRESTASI MURID'!$W$12:$W$65,5)</f>
        <v>0</v>
      </c>
      <c r="H151" s="11">
        <f>COUNTIF('REKOD PRESTASI MURID'!$W$12:$W$65,6)</f>
        <v>0</v>
      </c>
      <c r="I151" s="8"/>
      <c r="J151" s="11" t="s">
        <v>34</v>
      </c>
      <c r="K151" s="11">
        <f>COUNTIF('REKOD PRESTASI MURID'!$X$12:$X$65,1)</f>
        <v>0</v>
      </c>
      <c r="L151" s="11">
        <f>COUNTIF('REKOD PRESTASI MURID'!$X$12:$X$65,2)</f>
        <v>0</v>
      </c>
      <c r="M151" s="11">
        <f>COUNTIF('REKOD PRESTASI MURID'!$X$12:$X$65,3)</f>
        <v>0</v>
      </c>
      <c r="N151" s="11">
        <f>COUNTIF('REKOD PRESTASI MURID'!$X$12:$X$65,4)</f>
        <v>0</v>
      </c>
      <c r="O151" s="11">
        <f>COUNTIF('REKOD PRESTASI MURID'!$X$12:$X$65,5)</f>
        <v>0</v>
      </c>
      <c r="P151" s="11">
        <f>COUNTIF('REKOD PRESTASI MURID'!$X$12:$X$65,6)</f>
        <v>0</v>
      </c>
      <c r="Q151" s="8"/>
    </row>
    <row r="152" spans="1:17" hidden="1">
      <c r="A152" s="8"/>
      <c r="B152" s="19"/>
      <c r="C152" s="19"/>
      <c r="D152" s="19"/>
      <c r="E152" s="19"/>
      <c r="F152" s="19"/>
      <c r="G152" s="19"/>
      <c r="H152" s="19"/>
      <c r="I152" s="8"/>
      <c r="J152" s="19"/>
      <c r="K152" s="19"/>
      <c r="L152" s="19"/>
      <c r="M152" s="19"/>
      <c r="N152" s="19"/>
      <c r="O152" s="19"/>
      <c r="P152" s="19"/>
      <c r="Q152" s="8"/>
    </row>
    <row r="153" spans="1:17" hidden="1">
      <c r="A153" s="8"/>
      <c r="B153" s="19"/>
      <c r="C153" s="19"/>
      <c r="D153" s="19"/>
      <c r="E153" s="19"/>
      <c r="F153" s="19"/>
      <c r="G153" s="19"/>
      <c r="H153" s="19"/>
      <c r="I153" s="8"/>
      <c r="J153" s="19"/>
      <c r="K153" s="19"/>
      <c r="L153" s="19"/>
      <c r="M153" s="19"/>
      <c r="N153" s="19"/>
      <c r="O153" s="19"/>
      <c r="P153" s="19"/>
      <c r="Q153" s="8"/>
    </row>
    <row r="154" spans="1:17" hidden="1">
      <c r="A154" s="8"/>
      <c r="B154" s="19"/>
      <c r="C154" s="19"/>
      <c r="D154" s="19"/>
      <c r="E154" s="19"/>
      <c r="F154" s="19"/>
      <c r="G154" s="19"/>
      <c r="H154" s="19"/>
      <c r="I154" s="8"/>
      <c r="J154" s="19"/>
      <c r="K154" s="19"/>
      <c r="L154" s="19"/>
      <c r="M154" s="19"/>
      <c r="N154" s="19"/>
      <c r="O154" s="19"/>
      <c r="P154" s="19"/>
      <c r="Q154" s="8"/>
    </row>
    <row r="155" spans="1:17" hidden="1">
      <c r="A155" s="8"/>
      <c r="B155" s="19"/>
      <c r="C155" s="19"/>
      <c r="D155" s="19"/>
      <c r="E155" s="19"/>
      <c r="F155" s="19"/>
      <c r="G155" s="19"/>
      <c r="H155" s="19"/>
      <c r="I155" s="8"/>
      <c r="J155" s="19"/>
      <c r="K155" s="19"/>
      <c r="L155" s="19"/>
      <c r="M155" s="19"/>
      <c r="N155" s="19"/>
      <c r="O155" s="19"/>
      <c r="P155" s="19"/>
      <c r="Q155" s="8"/>
    </row>
    <row r="156" spans="1:17" hidden="1">
      <c r="A156" s="8"/>
      <c r="B156" s="19"/>
      <c r="C156" s="19"/>
      <c r="D156" s="19"/>
      <c r="E156" s="19"/>
      <c r="F156" s="19"/>
      <c r="G156" s="19"/>
      <c r="H156" s="19"/>
      <c r="I156" s="8"/>
      <c r="J156" s="19"/>
      <c r="K156" s="19"/>
      <c r="L156" s="19"/>
      <c r="M156" s="19"/>
      <c r="N156" s="19"/>
      <c r="O156" s="19"/>
      <c r="P156" s="19"/>
      <c r="Q156" s="8"/>
    </row>
    <row r="157" spans="1:17" hidden="1">
      <c r="A157" s="8"/>
      <c r="B157" s="19"/>
      <c r="C157" s="19"/>
      <c r="D157" s="19"/>
      <c r="E157" s="19"/>
      <c r="F157" s="19"/>
      <c r="G157" s="19"/>
      <c r="H157" s="19"/>
      <c r="I157" s="8"/>
      <c r="J157" s="19"/>
      <c r="K157" s="19"/>
      <c r="L157" s="19"/>
      <c r="M157" s="19"/>
      <c r="N157" s="19"/>
      <c r="O157" s="19"/>
      <c r="P157" s="19"/>
      <c r="Q157" s="8"/>
    </row>
    <row r="158" spans="1:17" hidden="1">
      <c r="A158" s="8"/>
      <c r="B158" s="19"/>
      <c r="C158" s="19"/>
      <c r="D158" s="19"/>
      <c r="E158" s="19"/>
      <c r="F158" s="19"/>
      <c r="G158" s="19"/>
      <c r="H158" s="19"/>
      <c r="I158" s="8"/>
      <c r="J158" s="19"/>
      <c r="K158" s="19"/>
      <c r="L158" s="19"/>
      <c r="M158" s="19"/>
      <c r="N158" s="19"/>
      <c r="O158" s="19"/>
      <c r="P158" s="19"/>
      <c r="Q158" s="8"/>
    </row>
    <row r="159" spans="1:17" hidden="1">
      <c r="A159" s="8"/>
      <c r="B159" s="19"/>
      <c r="C159" s="19"/>
      <c r="D159" s="19"/>
      <c r="E159" s="19"/>
      <c r="F159" s="19"/>
      <c r="G159" s="19"/>
      <c r="H159" s="19"/>
      <c r="I159" s="8"/>
      <c r="J159" s="19"/>
      <c r="K159" s="19"/>
      <c r="L159" s="19"/>
      <c r="M159" s="19"/>
      <c r="N159" s="19"/>
      <c r="O159" s="19"/>
      <c r="P159" s="19"/>
      <c r="Q159" s="8"/>
    </row>
    <row r="160" spans="1:17" hidden="1">
      <c r="A160" s="8"/>
      <c r="B160" s="19"/>
      <c r="C160" s="19"/>
      <c r="D160" s="19"/>
      <c r="E160" s="19"/>
      <c r="F160" s="19"/>
      <c r="G160" s="19"/>
      <c r="H160" s="19"/>
      <c r="I160" s="8"/>
      <c r="J160" s="19"/>
      <c r="K160" s="19"/>
      <c r="L160" s="19"/>
      <c r="M160" s="19"/>
      <c r="N160" s="19"/>
      <c r="O160" s="19"/>
      <c r="P160" s="19"/>
      <c r="Q160" s="8"/>
    </row>
    <row r="161" spans="1:17" hidden="1">
      <c r="A161" s="8"/>
      <c r="B161" s="19"/>
      <c r="C161" s="19"/>
      <c r="D161" s="19"/>
      <c r="E161" s="19"/>
      <c r="F161" s="19"/>
      <c r="G161" s="19"/>
      <c r="H161" s="19"/>
      <c r="I161" s="8"/>
      <c r="J161" s="19"/>
      <c r="K161" s="19"/>
      <c r="L161" s="19"/>
      <c r="M161" s="19"/>
      <c r="N161" s="19"/>
      <c r="O161" s="19"/>
      <c r="P161" s="19"/>
      <c r="Q161" s="8"/>
    </row>
    <row r="162" spans="1:17" hidden="1">
      <c r="A162" s="8"/>
      <c r="B162" s="19"/>
      <c r="C162" s="19"/>
      <c r="D162" s="19"/>
      <c r="E162" s="19"/>
      <c r="F162" s="19"/>
      <c r="G162" s="19"/>
      <c r="H162" s="19"/>
      <c r="I162" s="8"/>
      <c r="J162" s="19"/>
      <c r="K162" s="19"/>
      <c r="L162" s="19"/>
      <c r="M162" s="19"/>
      <c r="N162" s="19"/>
      <c r="O162" s="19"/>
      <c r="P162" s="19"/>
      <c r="Q162" s="8"/>
    </row>
    <row r="163" spans="1:17" hidden="1">
      <c r="A163" s="8"/>
      <c r="B163" s="19"/>
      <c r="C163" s="19"/>
      <c r="D163" s="19"/>
      <c r="E163" s="19"/>
      <c r="F163" s="19"/>
      <c r="G163" s="19"/>
      <c r="H163" s="19"/>
      <c r="I163" s="8"/>
      <c r="J163" s="19"/>
      <c r="K163" s="19"/>
      <c r="L163" s="19"/>
      <c r="M163" s="19"/>
      <c r="N163" s="19"/>
      <c r="O163" s="19"/>
      <c r="P163" s="19"/>
      <c r="Q163" s="8"/>
    </row>
    <row r="164" spans="1:17" hidden="1">
      <c r="A164" s="8"/>
      <c r="B164" s="19"/>
      <c r="C164" s="19"/>
      <c r="D164" s="19"/>
      <c r="E164" s="19"/>
      <c r="F164" s="15" t="s">
        <v>35</v>
      </c>
      <c r="G164" s="16">
        <f>SUM(C151:H151)</f>
        <v>0</v>
      </c>
      <c r="H164" s="15" t="s">
        <v>36</v>
      </c>
      <c r="I164" s="14"/>
      <c r="J164" s="19"/>
      <c r="K164" s="19"/>
      <c r="L164" s="19"/>
      <c r="M164" s="19"/>
      <c r="N164" s="15" t="s">
        <v>35</v>
      </c>
      <c r="O164" s="16">
        <f>SUM(K151:P151)</f>
        <v>0</v>
      </c>
      <c r="P164" s="15" t="s">
        <v>36</v>
      </c>
      <c r="Q164" s="8"/>
    </row>
    <row r="165" spans="1:17" hidden="1">
      <c r="A165" s="8"/>
      <c r="B165" s="8"/>
      <c r="C165" s="8"/>
      <c r="D165" s="8"/>
      <c r="E165" s="8"/>
      <c r="F165" s="8"/>
      <c r="G165" s="14"/>
      <c r="H165" s="20"/>
      <c r="I165" s="14"/>
      <c r="J165" s="8"/>
      <c r="K165" s="8"/>
      <c r="L165" s="8"/>
      <c r="M165" s="8"/>
      <c r="N165" s="8"/>
      <c r="O165" s="14"/>
      <c r="P165" s="20"/>
      <c r="Q165" s="8"/>
    </row>
    <row r="166" spans="1:17" hidden="1">
      <c r="A166" s="8"/>
      <c r="B166" s="8"/>
      <c r="C166" s="8"/>
      <c r="D166" s="8"/>
      <c r="E166" s="8"/>
      <c r="F166" s="8"/>
      <c r="G166" s="14"/>
      <c r="H166" s="20"/>
      <c r="I166" s="14"/>
      <c r="J166" s="8"/>
      <c r="K166" s="8"/>
      <c r="L166" s="8"/>
      <c r="M166" s="8"/>
      <c r="N166" s="8"/>
      <c r="O166" s="14"/>
      <c r="P166" s="20"/>
      <c r="Q166" s="8"/>
    </row>
    <row r="167" spans="1:17" ht="18.75" hidden="1">
      <c r="A167" s="8"/>
      <c r="B167" s="25">
        <f>'REKOD PRESTASI MURID'!Y11</f>
        <v>0</v>
      </c>
      <c r="C167" s="25" t="s">
        <v>43</v>
      </c>
      <c r="D167" s="25"/>
      <c r="E167" s="25"/>
      <c r="F167" s="25"/>
      <c r="G167" s="25"/>
      <c r="H167" s="25"/>
      <c r="I167" s="14"/>
      <c r="J167" s="5">
        <f>'REKOD PRESTASI MURID'!Z11</f>
        <v>0</v>
      </c>
      <c r="K167" s="18" t="s">
        <v>44</v>
      </c>
      <c r="L167" s="18"/>
      <c r="M167" s="18"/>
      <c r="N167" s="26"/>
      <c r="O167" s="27"/>
      <c r="P167" s="12"/>
      <c r="Q167" s="8"/>
    </row>
    <row r="168" spans="1:17" hidden="1">
      <c r="A168" s="8"/>
      <c r="B168" s="9" t="s">
        <v>23</v>
      </c>
      <c r="C168" s="10" t="s">
        <v>28</v>
      </c>
      <c r="D168" s="10" t="s">
        <v>29</v>
      </c>
      <c r="E168" s="10" t="s">
        <v>30</v>
      </c>
      <c r="F168" s="10" t="s">
        <v>31</v>
      </c>
      <c r="G168" s="10" t="s">
        <v>32</v>
      </c>
      <c r="H168" s="10" t="s">
        <v>33</v>
      </c>
      <c r="I168" s="8"/>
      <c r="J168" s="9" t="s">
        <v>23</v>
      </c>
      <c r="K168" s="10" t="s">
        <v>28</v>
      </c>
      <c r="L168" s="10" t="s">
        <v>29</v>
      </c>
      <c r="M168" s="10" t="s">
        <v>30</v>
      </c>
      <c r="N168" s="10" t="s">
        <v>31</v>
      </c>
      <c r="O168" s="10" t="s">
        <v>32</v>
      </c>
      <c r="P168" s="10" t="s">
        <v>33</v>
      </c>
      <c r="Q168" s="8"/>
    </row>
    <row r="169" spans="1:17" hidden="1">
      <c r="A169" s="8"/>
      <c r="B169" s="11" t="s">
        <v>34</v>
      </c>
      <c r="C169" s="11">
        <f>COUNTIF('REKOD PRESTASI MURID'!$Y$12:$Y$65,1)</f>
        <v>0</v>
      </c>
      <c r="D169" s="11">
        <f>COUNTIF('REKOD PRESTASI MURID'!$Y$12:$Y$65,2)</f>
        <v>0</v>
      </c>
      <c r="E169" s="11">
        <f>COUNTIF('REKOD PRESTASI MURID'!$Y$12:$Y$65,3)</f>
        <v>0</v>
      </c>
      <c r="F169" s="11">
        <f>COUNTIF('REKOD PRESTASI MURID'!$Y$12:$Y$65,4)</f>
        <v>0</v>
      </c>
      <c r="G169" s="11">
        <f>COUNTIF('REKOD PRESTASI MURID'!$Y$12:$Y$65,5)</f>
        <v>0</v>
      </c>
      <c r="H169" s="11">
        <f>COUNTIF('REKOD PRESTASI MURID'!$Y$12:$Y$65,6)</f>
        <v>0</v>
      </c>
      <c r="I169" s="8"/>
      <c r="J169" s="11" t="s">
        <v>34</v>
      </c>
      <c r="K169" s="11">
        <f>COUNTIF('REKOD PRESTASI MURID'!$Z$12:$Z$65,1)</f>
        <v>0</v>
      </c>
      <c r="L169" s="11">
        <f>COUNTIF('REKOD PRESTASI MURID'!$Z$12:$Z$65,2)</f>
        <v>0</v>
      </c>
      <c r="M169" s="11">
        <f>COUNTIF('REKOD PRESTASI MURID'!$Z$12:$Z$65,3)</f>
        <v>0</v>
      </c>
      <c r="N169" s="11">
        <f>COUNTIF('REKOD PRESTASI MURID'!$Z$12:$Z$65,4)</f>
        <v>0</v>
      </c>
      <c r="O169" s="11">
        <f>COUNTIF('REKOD PRESTASI MURID'!$Z$12:$Z$65,5)</f>
        <v>0</v>
      </c>
      <c r="P169" s="11">
        <f>COUNTIF('REKOD PRESTASI MURID'!$Z$12:$Z$65,6)</f>
        <v>0</v>
      </c>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9"/>
      <c r="G180" s="19"/>
      <c r="H180" s="19"/>
      <c r="I180" s="8"/>
      <c r="J180" s="19"/>
      <c r="K180" s="19"/>
      <c r="L180" s="19"/>
      <c r="M180" s="19"/>
      <c r="N180" s="19"/>
      <c r="O180" s="19"/>
      <c r="P180" s="19"/>
      <c r="Q180" s="8"/>
    </row>
    <row r="181" spans="1:17" hidden="1">
      <c r="A181" s="8"/>
      <c r="B181" s="19"/>
      <c r="C181" s="19"/>
      <c r="D181" s="19"/>
      <c r="E181" s="19"/>
      <c r="F181" s="19"/>
      <c r="G181" s="19"/>
      <c r="H181" s="19"/>
      <c r="I181" s="8"/>
      <c r="J181" s="19"/>
      <c r="K181" s="19"/>
      <c r="L181" s="19"/>
      <c r="M181" s="19"/>
      <c r="N181" s="19"/>
      <c r="O181" s="19"/>
      <c r="P181" s="19"/>
      <c r="Q181" s="8"/>
    </row>
    <row r="182" spans="1:17" hidden="1">
      <c r="A182" s="8"/>
      <c r="B182" s="19"/>
      <c r="C182" s="19"/>
      <c r="D182" s="19"/>
      <c r="E182" s="19"/>
      <c r="F182" s="15" t="s">
        <v>35</v>
      </c>
      <c r="G182" s="16">
        <f>SUM(C169:H169)</f>
        <v>0</v>
      </c>
      <c r="H182" s="15" t="s">
        <v>36</v>
      </c>
      <c r="I182" s="14"/>
      <c r="J182" s="19"/>
      <c r="K182" s="19"/>
      <c r="L182" s="19"/>
      <c r="M182" s="19"/>
      <c r="N182" s="15" t="s">
        <v>35</v>
      </c>
      <c r="O182" s="16">
        <f>SUM(K169:P169)</f>
        <v>0</v>
      </c>
      <c r="P182" s="15" t="s">
        <v>36</v>
      </c>
      <c r="Q182" s="14"/>
    </row>
    <row r="183" spans="1:17" hidden="1">
      <c r="A183" s="8"/>
      <c r="B183" s="8"/>
      <c r="C183" s="8"/>
      <c r="D183" s="8"/>
      <c r="E183" s="8"/>
      <c r="F183" s="8"/>
      <c r="G183" s="14"/>
      <c r="H183" s="165"/>
      <c r="I183" s="14"/>
      <c r="J183" s="8"/>
      <c r="K183" s="8"/>
      <c r="L183" s="8"/>
      <c r="M183" s="8"/>
      <c r="N183" s="8"/>
      <c r="O183" s="14"/>
      <c r="P183" s="165"/>
      <c r="Q183" s="14"/>
    </row>
    <row r="184" spans="1:17" hidden="1">
      <c r="A184" s="8"/>
      <c r="B184" s="8"/>
      <c r="C184" s="8"/>
      <c r="D184" s="8"/>
      <c r="E184" s="8"/>
      <c r="F184" s="8"/>
      <c r="G184" s="8"/>
      <c r="H184" s="8"/>
      <c r="I184" s="8"/>
      <c r="J184" s="8"/>
      <c r="K184" s="8"/>
      <c r="L184" s="8"/>
      <c r="M184" s="8"/>
      <c r="N184" s="8"/>
      <c r="O184" s="8"/>
      <c r="P184" s="8"/>
      <c r="Q184" s="8"/>
    </row>
    <row r="185" spans="1:17" ht="18.75" hidden="1">
      <c r="A185" s="8"/>
      <c r="B185" s="28" t="s">
        <v>10</v>
      </c>
      <c r="C185" s="29"/>
      <c r="D185" s="29"/>
      <c r="E185" s="29"/>
      <c r="F185" s="29"/>
      <c r="G185" s="29"/>
      <c r="H185" s="30"/>
      <c r="I185" s="8"/>
      <c r="J185" s="8"/>
      <c r="K185" s="8"/>
      <c r="L185" s="8"/>
      <c r="M185" s="8"/>
      <c r="N185" s="8"/>
      <c r="O185" s="8"/>
      <c r="P185" s="8"/>
      <c r="Q185" s="8"/>
    </row>
    <row r="186" spans="1:17" hidden="1">
      <c r="A186" s="8"/>
      <c r="B186" s="9" t="s">
        <v>23</v>
      </c>
      <c r="C186" s="10" t="s">
        <v>28</v>
      </c>
      <c r="D186" s="10" t="s">
        <v>29</v>
      </c>
      <c r="E186" s="10" t="s">
        <v>30</v>
      </c>
      <c r="F186" s="10" t="s">
        <v>31</v>
      </c>
      <c r="G186" s="10" t="s">
        <v>32</v>
      </c>
      <c r="H186" s="10" t="s">
        <v>33</v>
      </c>
      <c r="I186" s="8"/>
      <c r="J186" s="8"/>
      <c r="K186" s="8"/>
      <c r="L186" s="8"/>
      <c r="M186" s="8"/>
      <c r="N186" s="8"/>
      <c r="O186" s="8"/>
      <c r="P186" s="8"/>
      <c r="Q186" s="8"/>
    </row>
    <row r="187" spans="1:17" hidden="1">
      <c r="A187" s="8"/>
      <c r="B187" s="11" t="s">
        <v>34</v>
      </c>
      <c r="C187" s="11">
        <f>COUNTIF('REKOD PRESTASI MURID'!$AD$12:$AD$65,1)</f>
        <v>0</v>
      </c>
      <c r="D187" s="11">
        <f>COUNTIF('REKOD PRESTASI MURID'!$AD$12:$AD$65,2)</f>
        <v>0</v>
      </c>
      <c r="E187" s="11">
        <f>COUNTIF('REKOD PRESTASI MURID'!$AD$12:$AD$65,3)</f>
        <v>0</v>
      </c>
      <c r="F187" s="11">
        <f>COUNTIF('REKOD PRESTASI MURID'!$AD$12:$AD$65,4)</f>
        <v>1</v>
      </c>
      <c r="G187" s="11">
        <f>COUNTIF('REKOD PRESTASI MURID'!$AD$12:$AD$65,5)</f>
        <v>0</v>
      </c>
      <c r="H187" s="11">
        <f>COUNTIF('REKOD PRESTASI MURID'!$AD$12:$AD$65,6)</f>
        <v>0</v>
      </c>
      <c r="I187" s="8"/>
      <c r="J187" s="8"/>
      <c r="K187" s="8"/>
      <c r="L187" s="8"/>
      <c r="M187" s="8"/>
      <c r="N187" s="8"/>
      <c r="O187" s="8"/>
      <c r="P187" s="8"/>
      <c r="Q187" s="8"/>
    </row>
    <row r="188" spans="1:17" hidden="1">
      <c r="A188" s="8"/>
      <c r="B188" s="8"/>
      <c r="C188" s="8"/>
      <c r="D188" s="8"/>
      <c r="E188" s="8"/>
      <c r="F188" s="8"/>
      <c r="G188" s="8"/>
      <c r="H188" s="8"/>
      <c r="I188" s="8"/>
      <c r="J188" s="8"/>
      <c r="K188" s="8"/>
      <c r="L188" s="8"/>
      <c r="M188" s="8"/>
      <c r="N188" s="8"/>
      <c r="O188" s="8"/>
      <c r="P188" s="8"/>
      <c r="Q188" s="8"/>
    </row>
    <row r="189" spans="1:17" hidden="1">
      <c r="A189" s="8"/>
      <c r="B189" s="8"/>
      <c r="C189" s="8"/>
      <c r="D189" s="8"/>
      <c r="E189" s="8"/>
      <c r="F189" s="8"/>
      <c r="G189" s="8"/>
      <c r="H189" s="8"/>
      <c r="I189" s="8"/>
      <c r="J189" s="8"/>
      <c r="K189" s="8"/>
      <c r="L189" s="8"/>
      <c r="M189" s="8"/>
      <c r="N189" s="8"/>
      <c r="O189" s="8"/>
      <c r="P189" s="8"/>
      <c r="Q189" s="8"/>
    </row>
    <row r="190" spans="1:17" hidden="1">
      <c r="A190" s="8"/>
      <c r="B190" s="8"/>
      <c r="C190" s="8"/>
      <c r="D190" s="8"/>
      <c r="E190" s="8"/>
      <c r="F190" s="8"/>
      <c r="G190" s="8"/>
      <c r="H190" s="8"/>
      <c r="I190" s="8"/>
      <c r="J190" s="8"/>
      <c r="K190" s="8"/>
      <c r="L190" s="8"/>
      <c r="M190" s="8"/>
      <c r="N190" s="8"/>
      <c r="O190" s="8"/>
      <c r="P190" s="8"/>
      <c r="Q190" s="8"/>
    </row>
    <row r="191" spans="1:17" hidden="1">
      <c r="A191" s="8"/>
      <c r="B191" s="8"/>
      <c r="C191" s="8"/>
      <c r="D191" s="8"/>
      <c r="E191" s="8"/>
      <c r="F191" s="8"/>
      <c r="G191" s="8"/>
      <c r="H191" s="8"/>
      <c r="I191" s="8"/>
      <c r="J191" s="8"/>
      <c r="K191" s="8"/>
      <c r="L191" s="8"/>
      <c r="M191" s="8"/>
      <c r="N191" s="8"/>
      <c r="O191" s="8"/>
      <c r="P191" s="8"/>
      <c r="Q191" s="8"/>
    </row>
    <row r="192" spans="1:17" hidden="1">
      <c r="A192" s="8"/>
      <c r="B192" s="8"/>
      <c r="C192" s="8"/>
      <c r="D192" s="8"/>
      <c r="E192" s="8"/>
      <c r="F192" s="8"/>
      <c r="G192" s="8"/>
      <c r="H192" s="8"/>
      <c r="I192" s="8"/>
      <c r="J192" s="8"/>
      <c r="K192" s="8"/>
      <c r="L192" s="8"/>
      <c r="M192" s="8"/>
      <c r="N192" s="8"/>
      <c r="O192" s="8"/>
      <c r="P192" s="8"/>
      <c r="Q192" s="8"/>
    </row>
    <row r="193" spans="1:17" hidden="1">
      <c r="A193" s="8"/>
      <c r="B193" s="8"/>
      <c r="C193" s="8"/>
      <c r="D193" s="8"/>
      <c r="E193" s="8"/>
      <c r="F193" s="8"/>
      <c r="G193" s="8"/>
      <c r="H193" s="8"/>
      <c r="I193" s="8"/>
      <c r="J193" s="8"/>
      <c r="K193" s="8"/>
      <c r="L193" s="8"/>
      <c r="M193" s="8"/>
      <c r="N193" s="8"/>
      <c r="O193" s="8"/>
      <c r="P193" s="8"/>
      <c r="Q193" s="8"/>
    </row>
    <row r="194" spans="1:17" hidden="1">
      <c r="A194" s="8"/>
      <c r="B194" s="8"/>
      <c r="C194" s="8"/>
      <c r="D194" s="8"/>
      <c r="E194" s="8"/>
      <c r="F194" s="8"/>
      <c r="G194" s="8"/>
      <c r="H194" s="8"/>
      <c r="I194" s="8"/>
      <c r="J194" s="8"/>
      <c r="K194" s="8"/>
      <c r="L194" s="8"/>
      <c r="M194" s="8"/>
      <c r="N194" s="8"/>
      <c r="O194" s="8"/>
      <c r="P194" s="8"/>
      <c r="Q194" s="8"/>
    </row>
    <row r="195" spans="1:17" hidden="1">
      <c r="A195" s="8"/>
      <c r="B195" s="8"/>
      <c r="C195" s="8"/>
      <c r="D195" s="8"/>
      <c r="E195" s="8"/>
      <c r="F195" s="8"/>
      <c r="G195" s="8"/>
      <c r="H195" s="8"/>
      <c r="I195" s="8"/>
      <c r="J195" s="8"/>
      <c r="K195" s="8"/>
      <c r="L195" s="8"/>
      <c r="M195" s="8"/>
      <c r="N195" s="8"/>
      <c r="O195" s="8"/>
      <c r="P195" s="8"/>
      <c r="Q195" s="8"/>
    </row>
    <row r="196" spans="1:17" hidden="1">
      <c r="A196" s="8"/>
      <c r="B196" s="8"/>
      <c r="C196" s="8"/>
      <c r="D196" s="8"/>
      <c r="E196" s="8"/>
      <c r="F196" s="8"/>
      <c r="G196" s="8"/>
      <c r="H196" s="8"/>
      <c r="I196" s="8"/>
      <c r="J196" s="8"/>
      <c r="K196" s="8"/>
      <c r="L196" s="8"/>
      <c r="M196" s="8"/>
      <c r="N196" s="8"/>
      <c r="O196" s="8"/>
      <c r="P196" s="8"/>
      <c r="Q196" s="8"/>
    </row>
    <row r="197" spans="1:17" hidden="1">
      <c r="A197" s="8"/>
      <c r="B197" s="8"/>
      <c r="C197" s="8"/>
      <c r="D197" s="8"/>
      <c r="E197" s="8"/>
      <c r="F197" s="8"/>
      <c r="G197" s="8"/>
      <c r="H197" s="8"/>
      <c r="I197" s="8"/>
      <c r="J197" s="8"/>
      <c r="K197" s="8"/>
      <c r="L197" s="8"/>
      <c r="M197" s="8"/>
      <c r="N197" s="8"/>
      <c r="O197" s="8"/>
      <c r="P197" s="8"/>
      <c r="Q197" s="8"/>
    </row>
    <row r="198" spans="1:17" hidden="1">
      <c r="A198" s="8"/>
      <c r="B198" s="8"/>
      <c r="C198" s="8"/>
      <c r="D198" s="8"/>
      <c r="E198" s="8"/>
      <c r="F198" s="8"/>
      <c r="G198" s="8"/>
      <c r="H198" s="8"/>
      <c r="I198" s="8"/>
      <c r="J198" s="8"/>
      <c r="K198" s="8"/>
      <c r="L198" s="8"/>
      <c r="M198" s="8"/>
      <c r="N198" s="8"/>
      <c r="O198" s="8"/>
      <c r="P198" s="8"/>
      <c r="Q198" s="8"/>
    </row>
    <row r="199" spans="1:17" hidden="1">
      <c r="A199" s="8"/>
      <c r="B199" s="8"/>
      <c r="C199" s="8"/>
      <c r="D199" s="8"/>
      <c r="E199" s="8"/>
      <c r="F199" s="8"/>
      <c r="G199" s="8"/>
      <c r="H199" s="8"/>
      <c r="I199" s="8"/>
      <c r="J199" s="8"/>
      <c r="K199" s="8"/>
      <c r="L199" s="8"/>
      <c r="M199" s="8"/>
      <c r="N199" s="8"/>
      <c r="O199" s="8"/>
      <c r="P199" s="8"/>
      <c r="Q199" s="8"/>
    </row>
    <row r="200" spans="1:17" hidden="1">
      <c r="A200" s="8"/>
      <c r="B200" s="8"/>
      <c r="C200" s="8"/>
      <c r="D200" s="8"/>
      <c r="E200" s="8"/>
      <c r="F200" s="15" t="s">
        <v>35</v>
      </c>
      <c r="G200" s="16">
        <f>SUM(C187:H187)</f>
        <v>1</v>
      </c>
      <c r="H200" s="15" t="s">
        <v>36</v>
      </c>
      <c r="I200" s="8"/>
      <c r="J200" s="8"/>
      <c r="K200" s="8"/>
      <c r="L200" s="8"/>
      <c r="M200" s="8"/>
      <c r="N200" s="8"/>
      <c r="O200" s="8"/>
      <c r="P200" s="8"/>
      <c r="Q200" s="8"/>
    </row>
  </sheetData>
  <sheetProtection algorithmName="SHA-512" hashValue="wnlHMIVEe+GTSvK7Idqvo65qphRlzO2H3EGtUH894rwTC6/DIDCCi98YCcu5l0lVNE/LuM8cnJ8KhUa6L9FvEA==" saltValue="8O4fhB3Wm3hcRcxWweSpMw=="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2018-12-05T07:51:57Z</cp:lastPrinted>
  <dcterms:created xsi:type="dcterms:W3CDTF">2016-04-25T12:26:07Z</dcterms:created>
  <dcterms:modified xsi:type="dcterms:W3CDTF">2018-12-26T02:30:17Z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